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8_{588CB809-6B14-44FE-AA9D-1B27BCAEC1FB}" xr6:coauthVersionLast="47" xr6:coauthVersionMax="47" xr10:uidLastSave="{00000000-0000-0000-0000-000000000000}"/>
  <bookViews>
    <workbookView xWindow="-108" yWindow="-108" windowWidth="19416" windowHeight="11496" tabRatio="924" activeTab="12" xr2:uid="{00000000-000D-0000-FFFF-FFFF00000000}"/>
  </bookViews>
  <sheets>
    <sheet name="D1A" sheetId="12" r:id="rId1"/>
    <sheet name="D1B" sheetId="13" r:id="rId2"/>
    <sheet name="D2A" sheetId="14" r:id="rId3"/>
    <sheet name="D2B" sheetId="15" r:id="rId4"/>
    <sheet name="D2C" sheetId="16" r:id="rId5"/>
    <sheet name="D2D" sheetId="17" r:id="rId6"/>
    <sheet name="D3A" sheetId="18" r:id="rId7"/>
    <sheet name="D3B" sheetId="19" r:id="rId8"/>
    <sheet name="D3C" sheetId="20" r:id="rId9"/>
    <sheet name="D3D" sheetId="21" r:id="rId10"/>
    <sheet name="D3E" sheetId="22" r:id="rId11"/>
    <sheet name="D3F" sheetId="23" r:id="rId12"/>
    <sheet name="D3G" sheetId="24" r:id="rId13"/>
    <sheet name="D3H" sheetId="25" r:id="rId14"/>
    <sheet name="D3I" sheetId="28" r:id="rId15"/>
    <sheet name="D3J" sheetId="27" r:id="rId16"/>
  </sheets>
  <definedNames>
    <definedName name="_xlnm.Print_Area" localSheetId="14">D3I!$A$1:$R$67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2" i="28" l="1"/>
  <c r="K42" i="28" a="1"/>
  <c r="J42" i="28"/>
  <c r="I42" i="28" a="1"/>
  <c r="H42" i="28"/>
  <c r="G42" i="28" a="1"/>
  <c r="F42" i="28"/>
  <c r="E42" i="28" a="1"/>
  <c r="D42" i="28"/>
  <c r="C42" i="28" a="1"/>
  <c r="B42" i="28"/>
  <c r="L41" i="28"/>
  <c r="K41" i="28" a="1"/>
  <c r="J41" i="28"/>
  <c r="I41" i="28" a="1"/>
  <c r="H41" i="28"/>
  <c r="G41" i="28" a="1"/>
  <c r="F41" i="28"/>
  <c r="E41" i="28" a="1"/>
  <c r="D41" i="28"/>
  <c r="C41" i="28" a="1"/>
  <c r="B41" i="28"/>
  <c r="L40" i="28"/>
  <c r="K40" i="28" a="1"/>
  <c r="J40" i="28"/>
  <c r="I40" i="28" a="1"/>
  <c r="H40" i="28"/>
  <c r="G40" i="28" a="1"/>
  <c r="F40" i="28"/>
  <c r="E40" i="28" a="1"/>
  <c r="D40" i="28"/>
  <c r="C40" i="28" a="1"/>
  <c r="B40" i="28"/>
  <c r="L39" i="28"/>
  <c r="K39" i="28" a="1"/>
  <c r="J39" i="28"/>
  <c r="I39" i="28" a="1"/>
  <c r="H39" i="28"/>
  <c r="G39" i="28" a="1"/>
  <c r="F39" i="28"/>
  <c r="E39" i="28" a="1"/>
  <c r="D39" i="28"/>
  <c r="C39" i="28" a="1"/>
  <c r="B39" i="28"/>
  <c r="L38" i="28"/>
  <c r="K38" i="28" a="1"/>
  <c r="J38" i="28"/>
  <c r="I38" i="28" a="1"/>
  <c r="H38" i="28"/>
  <c r="G38" i="28" a="1"/>
  <c r="F38" i="28"/>
  <c r="E38" i="28" a="1"/>
  <c r="D38" i="28"/>
  <c r="C38" i="28" a="1"/>
  <c r="B38" i="28"/>
  <c r="L37" i="28"/>
  <c r="K37" i="28" a="1"/>
  <c r="J37" i="28"/>
  <c r="I37" i="28" a="1"/>
  <c r="H37" i="28"/>
  <c r="G37" i="28" a="1"/>
  <c r="F37" i="28"/>
  <c r="E37" i="28" a="1"/>
  <c r="D37" i="28"/>
  <c r="C37" i="28" a="1"/>
  <c r="B37" i="28"/>
  <c r="E31" i="28"/>
  <c r="B31" i="28"/>
  <c r="E30" i="28"/>
  <c r="B30" i="28"/>
  <c r="E29" i="28"/>
  <c r="B29" i="28"/>
  <c r="E26" i="28"/>
  <c r="B26" i="28"/>
  <c r="E25" i="28"/>
  <c r="B25" i="28"/>
  <c r="E24" i="28"/>
  <c r="B24" i="28"/>
  <c r="E21" i="28"/>
  <c r="B21" i="28"/>
  <c r="E20" i="28"/>
  <c r="B20" i="28"/>
  <c r="E19" i="28"/>
  <c r="B19" i="28"/>
  <c r="E16" i="28"/>
  <c r="B16" i="28"/>
  <c r="E15" i="28"/>
  <c r="B15" i="28"/>
  <c r="E14" i="28"/>
  <c r="B14" i="28"/>
  <c r="B16" i="18"/>
  <c r="Q60" i="27"/>
  <c r="P60" i="27" a="1"/>
  <c r="O60" i="27"/>
  <c r="N60" i="27" a="1"/>
  <c r="M60" i="27"/>
  <c r="L60" i="27" a="1"/>
  <c r="K60" i="27"/>
  <c r="J60" i="27" a="1"/>
  <c r="I60" i="27"/>
  <c r="H60" i="27" a="1"/>
  <c r="G60" i="27"/>
  <c r="F60" i="27" a="1"/>
  <c r="E60" i="27"/>
  <c r="S60" i="27" s="1"/>
  <c r="D60" i="27" a="1"/>
  <c r="R60" i="27" s="1"/>
  <c r="B60" i="27"/>
  <c r="Q59" i="27"/>
  <c r="P59" i="27" a="1"/>
  <c r="O59" i="27"/>
  <c r="N59" i="27" a="1"/>
  <c r="M59" i="27"/>
  <c r="L59" i="27" a="1"/>
  <c r="K59" i="27"/>
  <c r="J59" i="27" a="1"/>
  <c r="I59" i="27"/>
  <c r="H59" i="27" a="1"/>
  <c r="G59" i="27"/>
  <c r="F59" i="27" a="1"/>
  <c r="E59" i="27"/>
  <c r="S59" i="27" s="1"/>
  <c r="R59" i="27" s="1"/>
  <c r="D59" i="27" a="1"/>
  <c r="B59" i="27"/>
  <c r="Q58" i="27"/>
  <c r="P58" i="27" a="1"/>
  <c r="O58" i="27"/>
  <c r="N58" i="27" a="1"/>
  <c r="M58" i="27"/>
  <c r="L58" i="27" a="1"/>
  <c r="K58" i="27"/>
  <c r="J58" i="27" a="1"/>
  <c r="I58" i="27"/>
  <c r="H58" i="27" a="1"/>
  <c r="G58" i="27"/>
  <c r="F58" i="27" a="1"/>
  <c r="E58" i="27"/>
  <c r="S58" i="27" s="1"/>
  <c r="D58" i="27" a="1"/>
  <c r="R58" i="27" s="1"/>
  <c r="B58" i="27"/>
  <c r="Q57" i="27"/>
  <c r="P57" i="27" a="1"/>
  <c r="O57" i="27"/>
  <c r="N57" i="27" a="1"/>
  <c r="M57" i="27"/>
  <c r="L57" i="27" a="1"/>
  <c r="K57" i="27"/>
  <c r="J57" i="27" a="1"/>
  <c r="I57" i="27"/>
  <c r="H57" i="27" a="1"/>
  <c r="G57" i="27"/>
  <c r="F57" i="27" a="1"/>
  <c r="E57" i="27"/>
  <c r="S57" i="27" s="1"/>
  <c r="R57" i="27" s="1"/>
  <c r="D57" i="27" a="1"/>
  <c r="B57" i="27"/>
  <c r="Q56" i="27"/>
  <c r="P56" i="27" a="1"/>
  <c r="O56" i="27"/>
  <c r="N56" i="27" a="1"/>
  <c r="M56" i="27"/>
  <c r="L56" i="27" a="1"/>
  <c r="K56" i="27"/>
  <c r="J56" i="27" a="1"/>
  <c r="I56" i="27"/>
  <c r="H56" i="27" a="1"/>
  <c r="G56" i="27"/>
  <c r="F56" i="27" a="1"/>
  <c r="E56" i="27"/>
  <c r="S56" i="27" s="1"/>
  <c r="D56" i="27" a="1"/>
  <c r="B56" i="27"/>
  <c r="Q55" i="27"/>
  <c r="P55" i="27" a="1"/>
  <c r="O55" i="27"/>
  <c r="N55" i="27" a="1"/>
  <c r="M55" i="27"/>
  <c r="L55" i="27" a="1"/>
  <c r="K55" i="27"/>
  <c r="J55" i="27" a="1"/>
  <c r="I55" i="27"/>
  <c r="H55" i="27" a="1"/>
  <c r="G55" i="27"/>
  <c r="F55" i="27" a="1"/>
  <c r="E55" i="27"/>
  <c r="S55" i="27" s="1"/>
  <c r="R55" i="27" s="1"/>
  <c r="D55" i="27" a="1"/>
  <c r="B55" i="27"/>
  <c r="Q54" i="27"/>
  <c r="P54" i="27" a="1"/>
  <c r="O54" i="27"/>
  <c r="N54" i="27" a="1"/>
  <c r="M54" i="27"/>
  <c r="L54" i="27" a="1"/>
  <c r="K54" i="27"/>
  <c r="J54" i="27" a="1"/>
  <c r="I54" i="27"/>
  <c r="H54" i="27" a="1"/>
  <c r="G54" i="27"/>
  <c r="F54" i="27" a="1"/>
  <c r="E54" i="27"/>
  <c r="S54" i="27" s="1"/>
  <c r="D54" i="27" a="1"/>
  <c r="B54" i="27"/>
  <c r="Q53" i="27"/>
  <c r="P53" i="27" a="1"/>
  <c r="O53" i="27"/>
  <c r="N53" i="27" a="1"/>
  <c r="M53" i="27"/>
  <c r="L53" i="27" a="1"/>
  <c r="K53" i="27"/>
  <c r="J53" i="27" a="1"/>
  <c r="I53" i="27"/>
  <c r="H53" i="27" a="1"/>
  <c r="G53" i="27"/>
  <c r="F53" i="27" a="1"/>
  <c r="E53" i="27"/>
  <c r="S53" i="27" s="1"/>
  <c r="D53" i="27" a="1"/>
  <c r="B53" i="27"/>
  <c r="F48" i="27"/>
  <c r="B48" i="27"/>
  <c r="F47" i="27"/>
  <c r="B47" i="27"/>
  <c r="F46" i="27"/>
  <c r="B46" i="27"/>
  <c r="F45" i="27"/>
  <c r="B45" i="27"/>
  <c r="F42" i="27"/>
  <c r="B42" i="27"/>
  <c r="F41" i="27"/>
  <c r="B41" i="27"/>
  <c r="F40" i="27"/>
  <c r="B40" i="27"/>
  <c r="F39" i="27"/>
  <c r="B39" i="27"/>
  <c r="F36" i="27"/>
  <c r="B36" i="27"/>
  <c r="F35" i="27"/>
  <c r="B35" i="27"/>
  <c r="F34" i="27"/>
  <c r="B34" i="27"/>
  <c r="F33" i="27"/>
  <c r="B33" i="27"/>
  <c r="F30" i="27"/>
  <c r="B30" i="27"/>
  <c r="F29" i="27"/>
  <c r="B29" i="27"/>
  <c r="F28" i="27"/>
  <c r="B28" i="27"/>
  <c r="F27" i="27"/>
  <c r="B27" i="27"/>
  <c r="F24" i="27"/>
  <c r="B24" i="27"/>
  <c r="F23" i="27"/>
  <c r="B23" i="27"/>
  <c r="F22" i="27"/>
  <c r="B22" i="27"/>
  <c r="F21" i="27"/>
  <c r="B21" i="27"/>
  <c r="F18" i="27"/>
  <c r="B18" i="27"/>
  <c r="F17" i="27"/>
  <c r="B17" i="27"/>
  <c r="F16" i="27"/>
  <c r="B16" i="27"/>
  <c r="F15" i="27"/>
  <c r="B15" i="27"/>
  <c r="Q60" i="25"/>
  <c r="P60" i="25" a="1"/>
  <c r="O60" i="25"/>
  <c r="N60" i="25" a="1"/>
  <c r="M60" i="25"/>
  <c r="L60" i="25" a="1"/>
  <c r="K60" i="25"/>
  <c r="J60" i="25" a="1"/>
  <c r="I60" i="25"/>
  <c r="H60" i="25" a="1"/>
  <c r="G60" i="25"/>
  <c r="F60" i="25" a="1"/>
  <c r="E60" i="25"/>
  <c r="S60" i="25" s="1"/>
  <c r="D60" i="25" a="1"/>
  <c r="R60" i="25" s="1"/>
  <c r="B60" i="25"/>
  <c r="Q59" i="25"/>
  <c r="P59" i="25" a="1"/>
  <c r="O59" i="25"/>
  <c r="N59" i="25" a="1"/>
  <c r="M59" i="25"/>
  <c r="L59" i="25" a="1"/>
  <c r="K59" i="25"/>
  <c r="J59" i="25" a="1"/>
  <c r="I59" i="25"/>
  <c r="H59" i="25" a="1"/>
  <c r="G59" i="25"/>
  <c r="F59" i="25" a="1"/>
  <c r="E59" i="25"/>
  <c r="S59" i="25" s="1"/>
  <c r="R59" i="25" s="1"/>
  <c r="D59" i="25" a="1"/>
  <c r="B59" i="25"/>
  <c r="Q58" i="25"/>
  <c r="P58" i="25" a="1"/>
  <c r="O58" i="25"/>
  <c r="N58" i="25" a="1"/>
  <c r="M58" i="25"/>
  <c r="L58" i="25" a="1"/>
  <c r="K58" i="25"/>
  <c r="J58" i="25" a="1"/>
  <c r="I58" i="25"/>
  <c r="H58" i="25" a="1"/>
  <c r="G58" i="25"/>
  <c r="F58" i="25" a="1"/>
  <c r="E58" i="25"/>
  <c r="S58" i="25" s="1"/>
  <c r="D58" i="25" a="1"/>
  <c r="B58" i="25"/>
  <c r="Q57" i="25"/>
  <c r="P57" i="25" a="1"/>
  <c r="O57" i="25"/>
  <c r="N57" i="25" a="1"/>
  <c r="M57" i="25"/>
  <c r="L57" i="25" a="1"/>
  <c r="K57" i="25"/>
  <c r="J57" i="25" a="1"/>
  <c r="I57" i="25"/>
  <c r="H57" i="25" a="1"/>
  <c r="G57" i="25"/>
  <c r="F57" i="25" a="1"/>
  <c r="E57" i="25"/>
  <c r="S57" i="25" s="1"/>
  <c r="R57" i="25" s="1"/>
  <c r="D57" i="25" a="1"/>
  <c r="B57" i="25"/>
  <c r="Q56" i="25"/>
  <c r="P56" i="25" a="1"/>
  <c r="O56" i="25"/>
  <c r="N56" i="25" a="1"/>
  <c r="M56" i="25"/>
  <c r="L56" i="25" a="1"/>
  <c r="K56" i="25"/>
  <c r="J56" i="25" a="1"/>
  <c r="I56" i="25"/>
  <c r="H56" i="25" a="1"/>
  <c r="G56" i="25"/>
  <c r="F56" i="25" a="1"/>
  <c r="E56" i="25"/>
  <c r="S56" i="25" s="1"/>
  <c r="D56" i="25" a="1"/>
  <c r="B56" i="25"/>
  <c r="Q55" i="25"/>
  <c r="P55" i="25" a="1"/>
  <c r="O55" i="25"/>
  <c r="N55" i="25" a="1"/>
  <c r="M55" i="25"/>
  <c r="L55" i="25" a="1"/>
  <c r="K55" i="25"/>
  <c r="J55" i="25" a="1"/>
  <c r="I55" i="25"/>
  <c r="H55" i="25" a="1"/>
  <c r="G55" i="25"/>
  <c r="F55" i="25" a="1"/>
  <c r="E55" i="25"/>
  <c r="S55" i="25" s="1"/>
  <c r="D55" i="25" a="1"/>
  <c r="B55" i="25"/>
  <c r="Q54" i="25"/>
  <c r="P54" i="25" a="1"/>
  <c r="O54" i="25"/>
  <c r="N54" i="25" a="1"/>
  <c r="M54" i="25"/>
  <c r="L54" i="25" a="1"/>
  <c r="K54" i="25"/>
  <c r="J54" i="25" a="1"/>
  <c r="I54" i="25"/>
  <c r="H54" i="25" a="1"/>
  <c r="G54" i="25"/>
  <c r="F54" i="25" a="1"/>
  <c r="E54" i="25"/>
  <c r="S54" i="25" s="1"/>
  <c r="D54" i="25" a="1"/>
  <c r="B54" i="25"/>
  <c r="Q53" i="25"/>
  <c r="P53" i="25" a="1"/>
  <c r="O53" i="25"/>
  <c r="N53" i="25" a="1"/>
  <c r="M53" i="25"/>
  <c r="L53" i="25" a="1"/>
  <c r="K53" i="25"/>
  <c r="J53" i="25" a="1"/>
  <c r="I53" i="25"/>
  <c r="H53" i="25" a="1"/>
  <c r="G53" i="25"/>
  <c r="F53" i="25" a="1"/>
  <c r="E53" i="25"/>
  <c r="S53" i="25" s="1"/>
  <c r="D53" i="25" a="1"/>
  <c r="B53" i="25"/>
  <c r="F48" i="25"/>
  <c r="B48" i="25"/>
  <c r="F47" i="25"/>
  <c r="B47" i="25"/>
  <c r="F46" i="25"/>
  <c r="B46" i="25"/>
  <c r="F45" i="25"/>
  <c r="B45" i="25"/>
  <c r="F42" i="25"/>
  <c r="B42" i="25"/>
  <c r="F41" i="25"/>
  <c r="B41" i="25"/>
  <c r="F40" i="25"/>
  <c r="B40" i="25"/>
  <c r="F39" i="25"/>
  <c r="B39" i="25"/>
  <c r="F36" i="25"/>
  <c r="B36" i="25"/>
  <c r="F35" i="25"/>
  <c r="B35" i="25"/>
  <c r="F34" i="25"/>
  <c r="B34" i="25"/>
  <c r="F33" i="25"/>
  <c r="B33" i="25"/>
  <c r="F30" i="25"/>
  <c r="B30" i="25"/>
  <c r="F29" i="25"/>
  <c r="B29" i="25"/>
  <c r="F28" i="25"/>
  <c r="B28" i="25"/>
  <c r="F27" i="25"/>
  <c r="B27" i="25"/>
  <c r="F24" i="25"/>
  <c r="B24" i="25"/>
  <c r="F23" i="25"/>
  <c r="B23" i="25"/>
  <c r="F22" i="25"/>
  <c r="B22" i="25"/>
  <c r="F21" i="25"/>
  <c r="B21" i="25"/>
  <c r="F18" i="25"/>
  <c r="B18" i="25"/>
  <c r="F17" i="25"/>
  <c r="B17" i="25"/>
  <c r="F16" i="25"/>
  <c r="B16" i="25"/>
  <c r="F15" i="25"/>
  <c r="B15" i="25"/>
  <c r="Q60" i="24"/>
  <c r="P60" i="24" a="1"/>
  <c r="O60" i="24"/>
  <c r="N60" i="24" a="1"/>
  <c r="M60" i="24"/>
  <c r="L60" i="24" a="1"/>
  <c r="K60" i="24"/>
  <c r="J60" i="24" a="1"/>
  <c r="I60" i="24"/>
  <c r="H60" i="24" a="1"/>
  <c r="G60" i="24"/>
  <c r="F60" i="24" a="1"/>
  <c r="E60" i="24"/>
  <c r="S60" i="24" s="1"/>
  <c r="D60" i="24" a="1"/>
  <c r="R60" i="24" s="1"/>
  <c r="B60" i="24"/>
  <c r="Q59" i="24"/>
  <c r="P59" i="24" a="1"/>
  <c r="O59" i="24"/>
  <c r="N59" i="24" a="1"/>
  <c r="M59" i="24"/>
  <c r="L59" i="24" a="1"/>
  <c r="K59" i="24"/>
  <c r="J59" i="24" a="1"/>
  <c r="I59" i="24"/>
  <c r="H59" i="24" a="1"/>
  <c r="G59" i="24"/>
  <c r="F59" i="24" a="1"/>
  <c r="E59" i="24"/>
  <c r="S59" i="24" s="1"/>
  <c r="R59" i="24" s="1"/>
  <c r="D59" i="24" a="1"/>
  <c r="B59" i="24"/>
  <c r="Q58" i="24"/>
  <c r="P58" i="24" a="1"/>
  <c r="O58" i="24"/>
  <c r="N58" i="24" a="1"/>
  <c r="M58" i="24"/>
  <c r="L58" i="24" a="1"/>
  <c r="K58" i="24"/>
  <c r="J58" i="24" a="1"/>
  <c r="I58" i="24"/>
  <c r="H58" i="24" a="1"/>
  <c r="G58" i="24"/>
  <c r="F58" i="24" a="1"/>
  <c r="E58" i="24"/>
  <c r="S58" i="24" s="1"/>
  <c r="D58" i="24" a="1"/>
  <c r="B58" i="24"/>
  <c r="Q57" i="24"/>
  <c r="P57" i="24" a="1"/>
  <c r="O57" i="24"/>
  <c r="N57" i="24" a="1"/>
  <c r="M57" i="24"/>
  <c r="L57" i="24" a="1"/>
  <c r="K57" i="24"/>
  <c r="J57" i="24" a="1"/>
  <c r="I57" i="24"/>
  <c r="H57" i="24" a="1"/>
  <c r="G57" i="24"/>
  <c r="F57" i="24" a="1"/>
  <c r="E57" i="24"/>
  <c r="S57" i="24" s="1"/>
  <c r="R57" i="24" s="1"/>
  <c r="D57" i="24" a="1"/>
  <c r="B57" i="24"/>
  <c r="Q56" i="24"/>
  <c r="P56" i="24" a="1"/>
  <c r="O56" i="24"/>
  <c r="N56" i="24" a="1"/>
  <c r="M56" i="24"/>
  <c r="L56" i="24" a="1"/>
  <c r="K56" i="24"/>
  <c r="J56" i="24" a="1"/>
  <c r="I56" i="24"/>
  <c r="H56" i="24" a="1"/>
  <c r="G56" i="24"/>
  <c r="F56" i="24" a="1"/>
  <c r="E56" i="24"/>
  <c r="S56" i="24" s="1"/>
  <c r="D56" i="24" a="1"/>
  <c r="B56" i="24"/>
  <c r="Q55" i="24"/>
  <c r="P55" i="24" a="1"/>
  <c r="O55" i="24"/>
  <c r="N55" i="24" a="1"/>
  <c r="M55" i="24"/>
  <c r="L55" i="24" a="1"/>
  <c r="K55" i="24"/>
  <c r="J55" i="24" a="1"/>
  <c r="I55" i="24"/>
  <c r="H55" i="24" a="1"/>
  <c r="G55" i="24"/>
  <c r="F55" i="24" a="1"/>
  <c r="E55" i="24"/>
  <c r="S55" i="24" s="1"/>
  <c r="D55" i="24" a="1"/>
  <c r="B55" i="24"/>
  <c r="Q54" i="24"/>
  <c r="P54" i="24" a="1"/>
  <c r="O54" i="24"/>
  <c r="N54" i="24" a="1"/>
  <c r="M54" i="24"/>
  <c r="L54" i="24" a="1"/>
  <c r="K54" i="24"/>
  <c r="J54" i="24" a="1"/>
  <c r="I54" i="24"/>
  <c r="H54" i="24" a="1"/>
  <c r="G54" i="24"/>
  <c r="F54" i="24" a="1"/>
  <c r="E54" i="24"/>
  <c r="S54" i="24" s="1"/>
  <c r="D54" i="24" a="1"/>
  <c r="B54" i="24"/>
  <c r="Q53" i="24"/>
  <c r="P53" i="24" a="1"/>
  <c r="O53" i="24"/>
  <c r="N53" i="24" a="1"/>
  <c r="M53" i="24"/>
  <c r="L53" i="24" a="1"/>
  <c r="K53" i="24"/>
  <c r="J53" i="24" a="1"/>
  <c r="I53" i="24"/>
  <c r="H53" i="24" a="1"/>
  <c r="G53" i="24"/>
  <c r="F53" i="24" a="1"/>
  <c r="E53" i="24"/>
  <c r="S53" i="24" s="1"/>
  <c r="D53" i="24" a="1"/>
  <c r="B53" i="24"/>
  <c r="F48" i="24"/>
  <c r="B48" i="24"/>
  <c r="F47" i="24"/>
  <c r="B47" i="24"/>
  <c r="F46" i="24"/>
  <c r="B46" i="24"/>
  <c r="F45" i="24"/>
  <c r="B45" i="24"/>
  <c r="F42" i="24"/>
  <c r="B42" i="24"/>
  <c r="F41" i="24"/>
  <c r="B41" i="24"/>
  <c r="F40" i="24"/>
  <c r="B40" i="24"/>
  <c r="F39" i="24"/>
  <c r="B39" i="24"/>
  <c r="F36" i="24"/>
  <c r="B36" i="24"/>
  <c r="F35" i="24"/>
  <c r="B35" i="24"/>
  <c r="F34" i="24"/>
  <c r="B34" i="24"/>
  <c r="F33" i="24"/>
  <c r="B33" i="24"/>
  <c r="F30" i="24"/>
  <c r="B30" i="24"/>
  <c r="F29" i="24"/>
  <c r="B29" i="24"/>
  <c r="F28" i="24"/>
  <c r="B28" i="24"/>
  <c r="F27" i="24"/>
  <c r="B27" i="24"/>
  <c r="F24" i="24"/>
  <c r="B24" i="24"/>
  <c r="F23" i="24"/>
  <c r="B23" i="24"/>
  <c r="F22" i="24"/>
  <c r="B22" i="24"/>
  <c r="F21" i="24"/>
  <c r="B21" i="24"/>
  <c r="F18" i="24"/>
  <c r="B18" i="24"/>
  <c r="F17" i="24"/>
  <c r="B17" i="24"/>
  <c r="F16" i="24"/>
  <c r="B16" i="24"/>
  <c r="F15" i="24"/>
  <c r="B15" i="24"/>
  <c r="Q60" i="23"/>
  <c r="P60" i="23" a="1"/>
  <c r="O60" i="23"/>
  <c r="N60" i="23" a="1"/>
  <c r="M60" i="23"/>
  <c r="L60" i="23" a="1"/>
  <c r="K60" i="23"/>
  <c r="J60" i="23" a="1"/>
  <c r="I60" i="23"/>
  <c r="H60" i="23" a="1"/>
  <c r="G60" i="23"/>
  <c r="F60" i="23" a="1"/>
  <c r="E60" i="23"/>
  <c r="S60" i="23" s="1"/>
  <c r="D60" i="23" a="1"/>
  <c r="R60" i="23" s="1"/>
  <c r="B60" i="23"/>
  <c r="Q59" i="23"/>
  <c r="P59" i="23" a="1"/>
  <c r="O59" i="23"/>
  <c r="N59" i="23" a="1"/>
  <c r="M59" i="23"/>
  <c r="L59" i="23" a="1"/>
  <c r="K59" i="23"/>
  <c r="J59" i="23" a="1"/>
  <c r="I59" i="23"/>
  <c r="H59" i="23" a="1"/>
  <c r="G59" i="23"/>
  <c r="F59" i="23" a="1"/>
  <c r="E59" i="23"/>
  <c r="S59" i="23" s="1"/>
  <c r="R59" i="23" s="1"/>
  <c r="D59" i="23" a="1"/>
  <c r="B59" i="23"/>
  <c r="Q58" i="23"/>
  <c r="P58" i="23" a="1"/>
  <c r="O58" i="23"/>
  <c r="N58" i="23" a="1"/>
  <c r="M58" i="23"/>
  <c r="L58" i="23" a="1"/>
  <c r="K58" i="23"/>
  <c r="J58" i="23" a="1"/>
  <c r="I58" i="23"/>
  <c r="H58" i="23" a="1"/>
  <c r="G58" i="23"/>
  <c r="F58" i="23" a="1"/>
  <c r="E58" i="23"/>
  <c r="S58" i="23" s="1"/>
  <c r="D58" i="23" a="1"/>
  <c r="R58" i="23" s="1"/>
  <c r="B58" i="23"/>
  <c r="Q57" i="23"/>
  <c r="P57" i="23" a="1"/>
  <c r="O57" i="23"/>
  <c r="N57" i="23" a="1"/>
  <c r="M57" i="23"/>
  <c r="L57" i="23" a="1"/>
  <c r="K57" i="23"/>
  <c r="J57" i="23" a="1"/>
  <c r="I57" i="23"/>
  <c r="H57" i="23" a="1"/>
  <c r="G57" i="23"/>
  <c r="F57" i="23" a="1"/>
  <c r="E57" i="23"/>
  <c r="S57" i="23" s="1"/>
  <c r="R57" i="23" s="1"/>
  <c r="D57" i="23" a="1"/>
  <c r="B57" i="23"/>
  <c r="Q56" i="23"/>
  <c r="P56" i="23" a="1"/>
  <c r="O56" i="23"/>
  <c r="N56" i="23" a="1"/>
  <c r="M56" i="23"/>
  <c r="L56" i="23" a="1"/>
  <c r="K56" i="23"/>
  <c r="J56" i="23" a="1"/>
  <c r="I56" i="23"/>
  <c r="H56" i="23" a="1"/>
  <c r="G56" i="23"/>
  <c r="F56" i="23" a="1"/>
  <c r="E56" i="23"/>
  <c r="S56" i="23" s="1"/>
  <c r="D56" i="23" a="1"/>
  <c r="R56" i="23" s="1"/>
  <c r="B56" i="23"/>
  <c r="Q55" i="23"/>
  <c r="P55" i="23" a="1"/>
  <c r="O55" i="23"/>
  <c r="N55" i="23" a="1"/>
  <c r="M55" i="23"/>
  <c r="L55" i="23" a="1"/>
  <c r="K55" i="23"/>
  <c r="J55" i="23" a="1"/>
  <c r="I55" i="23"/>
  <c r="H55" i="23" a="1"/>
  <c r="G55" i="23"/>
  <c r="F55" i="23" a="1"/>
  <c r="E55" i="23"/>
  <c r="S55" i="23" s="1"/>
  <c r="R55" i="23" s="1"/>
  <c r="D55" i="23" a="1"/>
  <c r="B55" i="23"/>
  <c r="Q54" i="23"/>
  <c r="P54" i="23" a="1"/>
  <c r="O54" i="23"/>
  <c r="N54" i="23" a="1"/>
  <c r="M54" i="23"/>
  <c r="L54" i="23" a="1"/>
  <c r="K54" i="23"/>
  <c r="J54" i="23" a="1"/>
  <c r="I54" i="23"/>
  <c r="H54" i="23" a="1"/>
  <c r="G54" i="23"/>
  <c r="F54" i="23" a="1"/>
  <c r="E54" i="23"/>
  <c r="S54" i="23" s="1"/>
  <c r="D54" i="23" a="1"/>
  <c r="R54" i="23" s="1"/>
  <c r="B54" i="23"/>
  <c r="Q53" i="23"/>
  <c r="P53" i="23" a="1"/>
  <c r="O53" i="23"/>
  <c r="N53" i="23" a="1"/>
  <c r="M53" i="23"/>
  <c r="L53" i="23" a="1"/>
  <c r="K53" i="23"/>
  <c r="J53" i="23" a="1"/>
  <c r="I53" i="23"/>
  <c r="H53" i="23" a="1"/>
  <c r="G53" i="23"/>
  <c r="F53" i="23" a="1"/>
  <c r="E53" i="23"/>
  <c r="S53" i="23" s="1"/>
  <c r="R53" i="23" s="1"/>
  <c r="D53" i="23" a="1"/>
  <c r="B53" i="23"/>
  <c r="F48" i="23"/>
  <c r="B48" i="23"/>
  <c r="F47" i="23"/>
  <c r="B47" i="23"/>
  <c r="F46" i="23"/>
  <c r="B46" i="23"/>
  <c r="F45" i="23"/>
  <c r="B45" i="23"/>
  <c r="F42" i="23"/>
  <c r="B42" i="23"/>
  <c r="F41" i="23"/>
  <c r="B41" i="23"/>
  <c r="F40" i="23"/>
  <c r="B40" i="23"/>
  <c r="F39" i="23"/>
  <c r="B39" i="23"/>
  <c r="F36" i="23"/>
  <c r="B36" i="23"/>
  <c r="F35" i="23"/>
  <c r="B35" i="23"/>
  <c r="F34" i="23"/>
  <c r="B34" i="23"/>
  <c r="F33" i="23"/>
  <c r="B33" i="23"/>
  <c r="F30" i="23"/>
  <c r="B30" i="23"/>
  <c r="F29" i="23"/>
  <c r="B29" i="23"/>
  <c r="F28" i="23"/>
  <c r="B28" i="23"/>
  <c r="F27" i="23"/>
  <c r="B27" i="23"/>
  <c r="F24" i="23"/>
  <c r="B24" i="23"/>
  <c r="F23" i="23"/>
  <c r="B23" i="23"/>
  <c r="F22" i="23"/>
  <c r="B22" i="23"/>
  <c r="F21" i="23"/>
  <c r="B21" i="23"/>
  <c r="F18" i="23"/>
  <c r="B18" i="23"/>
  <c r="F17" i="23"/>
  <c r="B17" i="23"/>
  <c r="F16" i="23"/>
  <c r="B16" i="23"/>
  <c r="F15" i="23"/>
  <c r="B15" i="23"/>
  <c r="Q60" i="22"/>
  <c r="P60" i="22" a="1"/>
  <c r="O60" i="22"/>
  <c r="N60" i="22" a="1"/>
  <c r="M60" i="22"/>
  <c r="L60" i="22" a="1"/>
  <c r="K60" i="22"/>
  <c r="J60" i="22" a="1"/>
  <c r="I60" i="22"/>
  <c r="H60" i="22" a="1"/>
  <c r="G60" i="22"/>
  <c r="F60" i="22" a="1"/>
  <c r="E60" i="22"/>
  <c r="S60" i="22" s="1"/>
  <c r="D60" i="22" a="1"/>
  <c r="R60" i="22" s="1"/>
  <c r="B60" i="22"/>
  <c r="Q59" i="22"/>
  <c r="P59" i="22" a="1"/>
  <c r="O59" i="22"/>
  <c r="N59" i="22" a="1"/>
  <c r="M59" i="22"/>
  <c r="L59" i="22" a="1"/>
  <c r="K59" i="22"/>
  <c r="J59" i="22" a="1"/>
  <c r="I59" i="22"/>
  <c r="H59" i="22" a="1"/>
  <c r="G59" i="22"/>
  <c r="F59" i="22" a="1"/>
  <c r="E59" i="22"/>
  <c r="S59" i="22" s="1"/>
  <c r="R59" i="22" s="1"/>
  <c r="D59" i="22" a="1"/>
  <c r="B59" i="22"/>
  <c r="Q58" i="22"/>
  <c r="P58" i="22" a="1"/>
  <c r="O58" i="22"/>
  <c r="N58" i="22" a="1"/>
  <c r="M58" i="22"/>
  <c r="L58" i="22" a="1"/>
  <c r="K58" i="22"/>
  <c r="J58" i="22" a="1"/>
  <c r="I58" i="22"/>
  <c r="H58" i="22" a="1"/>
  <c r="G58" i="22"/>
  <c r="F58" i="22" a="1"/>
  <c r="E58" i="22"/>
  <c r="S58" i="22" s="1"/>
  <c r="D58" i="22" a="1"/>
  <c r="B58" i="22"/>
  <c r="Q57" i="22"/>
  <c r="P57" i="22" a="1"/>
  <c r="O57" i="22"/>
  <c r="N57" i="22" a="1"/>
  <c r="M57" i="22"/>
  <c r="L57" i="22" a="1"/>
  <c r="K57" i="22"/>
  <c r="J57" i="22" a="1"/>
  <c r="I57" i="22"/>
  <c r="H57" i="22" a="1"/>
  <c r="G57" i="22"/>
  <c r="F57" i="22" a="1"/>
  <c r="E57" i="22"/>
  <c r="S57" i="22" s="1"/>
  <c r="R57" i="22" s="1"/>
  <c r="D57" i="22" a="1"/>
  <c r="B57" i="22"/>
  <c r="Q56" i="22"/>
  <c r="P56" i="22" a="1"/>
  <c r="O56" i="22"/>
  <c r="N56" i="22" a="1"/>
  <c r="M56" i="22"/>
  <c r="L56" i="22" a="1"/>
  <c r="K56" i="22"/>
  <c r="J56" i="22" a="1"/>
  <c r="I56" i="22"/>
  <c r="H56" i="22" a="1"/>
  <c r="G56" i="22"/>
  <c r="F56" i="22" a="1"/>
  <c r="E56" i="22"/>
  <c r="S56" i="22" s="1"/>
  <c r="D56" i="22" a="1"/>
  <c r="B56" i="22"/>
  <c r="Q55" i="22"/>
  <c r="P55" i="22" a="1"/>
  <c r="O55" i="22"/>
  <c r="N55" i="22" a="1"/>
  <c r="M55" i="22"/>
  <c r="L55" i="22" a="1"/>
  <c r="K55" i="22"/>
  <c r="J55" i="22" a="1"/>
  <c r="I55" i="22"/>
  <c r="H55" i="22" a="1"/>
  <c r="G55" i="22"/>
  <c r="F55" i="22" a="1"/>
  <c r="E55" i="22"/>
  <c r="S55" i="22" s="1"/>
  <c r="D55" i="22" a="1"/>
  <c r="B55" i="22"/>
  <c r="Q54" i="22"/>
  <c r="P54" i="22" a="1"/>
  <c r="O54" i="22"/>
  <c r="N54" i="22" a="1"/>
  <c r="M54" i="22"/>
  <c r="L54" i="22" a="1"/>
  <c r="K54" i="22"/>
  <c r="J54" i="22" a="1"/>
  <c r="I54" i="22"/>
  <c r="H54" i="22" a="1"/>
  <c r="G54" i="22"/>
  <c r="F54" i="22" a="1"/>
  <c r="E54" i="22"/>
  <c r="S54" i="22" s="1"/>
  <c r="D54" i="22" a="1"/>
  <c r="B54" i="22"/>
  <c r="Q53" i="22"/>
  <c r="P53" i="22" a="1"/>
  <c r="O53" i="22"/>
  <c r="N53" i="22" a="1"/>
  <c r="M53" i="22"/>
  <c r="L53" i="22" a="1"/>
  <c r="K53" i="22"/>
  <c r="J53" i="22" a="1"/>
  <c r="I53" i="22"/>
  <c r="H53" i="22" a="1"/>
  <c r="G53" i="22"/>
  <c r="F53" i="22" a="1"/>
  <c r="E53" i="22"/>
  <c r="S53" i="22" s="1"/>
  <c r="D53" i="22" a="1"/>
  <c r="B53" i="22"/>
  <c r="F48" i="22"/>
  <c r="B48" i="22"/>
  <c r="F47" i="22"/>
  <c r="B47" i="22"/>
  <c r="F46" i="22"/>
  <c r="B46" i="22"/>
  <c r="F45" i="22"/>
  <c r="B45" i="22"/>
  <c r="F42" i="22"/>
  <c r="B42" i="22"/>
  <c r="F41" i="22"/>
  <c r="B41" i="22"/>
  <c r="F40" i="22"/>
  <c r="B40" i="22"/>
  <c r="F39" i="22"/>
  <c r="B39" i="22"/>
  <c r="F36" i="22"/>
  <c r="B36" i="22"/>
  <c r="F35" i="22"/>
  <c r="B35" i="22"/>
  <c r="F34" i="22"/>
  <c r="B34" i="22"/>
  <c r="F33" i="22"/>
  <c r="B33" i="22"/>
  <c r="F30" i="22"/>
  <c r="B30" i="22"/>
  <c r="F29" i="22"/>
  <c r="B29" i="22"/>
  <c r="F28" i="22"/>
  <c r="B28" i="22"/>
  <c r="F27" i="22"/>
  <c r="B27" i="22"/>
  <c r="F24" i="22"/>
  <c r="B24" i="22"/>
  <c r="F23" i="22"/>
  <c r="B23" i="22"/>
  <c r="F22" i="22"/>
  <c r="B22" i="22"/>
  <c r="F21" i="22"/>
  <c r="B21" i="22"/>
  <c r="F18" i="22"/>
  <c r="B18" i="22"/>
  <c r="F17" i="22"/>
  <c r="B17" i="22"/>
  <c r="F16" i="22"/>
  <c r="B16" i="22"/>
  <c r="F15" i="22"/>
  <c r="B15" i="22"/>
  <c r="Q60" i="21"/>
  <c r="P60" i="21" a="1"/>
  <c r="O60" i="21"/>
  <c r="N60" i="21" a="1"/>
  <c r="M60" i="21"/>
  <c r="L60" i="21" a="1"/>
  <c r="K60" i="21"/>
  <c r="J60" i="21" a="1"/>
  <c r="I60" i="21"/>
  <c r="H60" i="21" a="1"/>
  <c r="G60" i="21"/>
  <c r="F60" i="21" a="1"/>
  <c r="E60" i="21"/>
  <c r="S60" i="21" s="1"/>
  <c r="D60" i="21" a="1"/>
  <c r="R60" i="21" s="1"/>
  <c r="B60" i="21"/>
  <c r="Q59" i="21"/>
  <c r="P59" i="21" a="1"/>
  <c r="O59" i="21"/>
  <c r="N59" i="21" a="1"/>
  <c r="M59" i="21"/>
  <c r="L59" i="21" a="1"/>
  <c r="K59" i="21"/>
  <c r="J59" i="21" a="1"/>
  <c r="I59" i="21"/>
  <c r="H59" i="21" a="1"/>
  <c r="G59" i="21"/>
  <c r="F59" i="21" a="1"/>
  <c r="E59" i="21"/>
  <c r="S59" i="21" s="1"/>
  <c r="R59" i="21" s="1"/>
  <c r="D59" i="21" a="1"/>
  <c r="B59" i="21"/>
  <c r="Q58" i="21"/>
  <c r="P58" i="21" a="1"/>
  <c r="O58" i="21"/>
  <c r="N58" i="21" a="1"/>
  <c r="M58" i="21"/>
  <c r="L58" i="21" a="1"/>
  <c r="K58" i="21"/>
  <c r="J58" i="21" a="1"/>
  <c r="I58" i="21"/>
  <c r="H58" i="21" a="1"/>
  <c r="G58" i="21"/>
  <c r="F58" i="21" a="1"/>
  <c r="E58" i="21"/>
  <c r="S58" i="21" s="1"/>
  <c r="D58" i="21" a="1"/>
  <c r="R58" i="21" s="1"/>
  <c r="B58" i="21"/>
  <c r="Q57" i="21"/>
  <c r="P57" i="21" a="1"/>
  <c r="O57" i="21"/>
  <c r="N57" i="21" a="1"/>
  <c r="M57" i="21"/>
  <c r="L57" i="21" a="1"/>
  <c r="K57" i="21"/>
  <c r="J57" i="21" a="1"/>
  <c r="I57" i="21"/>
  <c r="H57" i="21" a="1"/>
  <c r="G57" i="21"/>
  <c r="F57" i="21" a="1"/>
  <c r="E57" i="21"/>
  <c r="S57" i="21" s="1"/>
  <c r="R57" i="21" s="1"/>
  <c r="D57" i="21" a="1"/>
  <c r="B57" i="21"/>
  <c r="Q56" i="21"/>
  <c r="P56" i="21" a="1"/>
  <c r="O56" i="21"/>
  <c r="N56" i="21" a="1"/>
  <c r="M56" i="21"/>
  <c r="L56" i="21" a="1"/>
  <c r="K56" i="21"/>
  <c r="J56" i="21" a="1"/>
  <c r="I56" i="21"/>
  <c r="H56" i="21" a="1"/>
  <c r="G56" i="21"/>
  <c r="F56" i="21" a="1"/>
  <c r="E56" i="21"/>
  <c r="S56" i="21" s="1"/>
  <c r="D56" i="21" a="1"/>
  <c r="B56" i="21"/>
  <c r="Q55" i="21"/>
  <c r="P55" i="21" a="1"/>
  <c r="O55" i="21"/>
  <c r="N55" i="21" a="1"/>
  <c r="M55" i="21"/>
  <c r="L55" i="21" a="1"/>
  <c r="K55" i="21"/>
  <c r="J55" i="21" a="1"/>
  <c r="I55" i="21"/>
  <c r="H55" i="21" a="1"/>
  <c r="G55" i="21"/>
  <c r="F55" i="21" a="1"/>
  <c r="E55" i="21"/>
  <c r="S55" i="21" s="1"/>
  <c r="R55" i="21" s="1"/>
  <c r="D55" i="21" a="1"/>
  <c r="B55" i="21"/>
  <c r="Q54" i="21"/>
  <c r="P54" i="21" a="1"/>
  <c r="O54" i="21"/>
  <c r="N54" i="21" a="1"/>
  <c r="M54" i="21"/>
  <c r="L54" i="21" a="1"/>
  <c r="K54" i="21"/>
  <c r="J54" i="21" a="1"/>
  <c r="I54" i="21"/>
  <c r="H54" i="21" a="1"/>
  <c r="G54" i="21"/>
  <c r="F54" i="21" a="1"/>
  <c r="E54" i="21"/>
  <c r="S54" i="21" s="1"/>
  <c r="D54" i="21" a="1"/>
  <c r="B54" i="21"/>
  <c r="Q53" i="21"/>
  <c r="P53" i="21" a="1"/>
  <c r="O53" i="21"/>
  <c r="N53" i="21" a="1"/>
  <c r="M53" i="21"/>
  <c r="L53" i="21" a="1"/>
  <c r="K53" i="21"/>
  <c r="J53" i="21" a="1"/>
  <c r="I53" i="21"/>
  <c r="H53" i="21" a="1"/>
  <c r="G53" i="21"/>
  <c r="F53" i="21" a="1"/>
  <c r="E53" i="21"/>
  <c r="S53" i="21" s="1"/>
  <c r="D53" i="21" a="1"/>
  <c r="B53" i="21"/>
  <c r="F48" i="21"/>
  <c r="B48" i="21"/>
  <c r="F47" i="21"/>
  <c r="B47" i="21"/>
  <c r="F46" i="21"/>
  <c r="B46" i="21"/>
  <c r="F45" i="21"/>
  <c r="B45" i="21"/>
  <c r="F42" i="21"/>
  <c r="B42" i="21"/>
  <c r="F41" i="21"/>
  <c r="B41" i="21"/>
  <c r="F40" i="21"/>
  <c r="B40" i="21"/>
  <c r="F39" i="21"/>
  <c r="B39" i="21"/>
  <c r="F36" i="21"/>
  <c r="B36" i="21"/>
  <c r="F35" i="21"/>
  <c r="B35" i="21"/>
  <c r="F34" i="21"/>
  <c r="B34" i="21"/>
  <c r="F33" i="21"/>
  <c r="B33" i="21"/>
  <c r="F30" i="21"/>
  <c r="B30" i="21"/>
  <c r="F29" i="21"/>
  <c r="B29" i="21"/>
  <c r="F28" i="21"/>
  <c r="B28" i="21"/>
  <c r="F27" i="21"/>
  <c r="B27" i="21"/>
  <c r="F24" i="21"/>
  <c r="B24" i="21"/>
  <c r="F23" i="21"/>
  <c r="B23" i="21"/>
  <c r="F22" i="21"/>
  <c r="B22" i="21"/>
  <c r="F21" i="21"/>
  <c r="B21" i="21"/>
  <c r="F18" i="21"/>
  <c r="B18" i="21"/>
  <c r="F17" i="21"/>
  <c r="B17" i="21"/>
  <c r="F16" i="21"/>
  <c r="B16" i="21"/>
  <c r="F15" i="21"/>
  <c r="B15" i="21"/>
  <c r="Q60" i="20"/>
  <c r="P60" i="20" a="1"/>
  <c r="O60" i="20"/>
  <c r="N60" i="20" a="1"/>
  <c r="M60" i="20"/>
  <c r="L60" i="20" a="1"/>
  <c r="K60" i="20"/>
  <c r="J60" i="20" a="1"/>
  <c r="I60" i="20"/>
  <c r="H60" i="20" a="1"/>
  <c r="G60" i="20"/>
  <c r="F60" i="20" a="1"/>
  <c r="E60" i="20"/>
  <c r="S60" i="20" s="1"/>
  <c r="D60" i="20" a="1"/>
  <c r="R60" i="20" s="1"/>
  <c r="B60" i="20"/>
  <c r="Q59" i="20"/>
  <c r="P59" i="20" a="1"/>
  <c r="O59" i="20"/>
  <c r="N59" i="20" a="1"/>
  <c r="M59" i="20"/>
  <c r="L59" i="20" a="1"/>
  <c r="K59" i="20"/>
  <c r="J59" i="20" a="1"/>
  <c r="I59" i="20"/>
  <c r="H59" i="20" a="1"/>
  <c r="G59" i="20"/>
  <c r="F59" i="20" a="1"/>
  <c r="E59" i="20"/>
  <c r="S59" i="20" s="1"/>
  <c r="R59" i="20" s="1"/>
  <c r="D59" i="20" a="1"/>
  <c r="B59" i="20"/>
  <c r="Q58" i="20"/>
  <c r="P58" i="20" a="1"/>
  <c r="O58" i="20"/>
  <c r="N58" i="20" a="1"/>
  <c r="M58" i="20"/>
  <c r="L58" i="20" a="1"/>
  <c r="K58" i="20"/>
  <c r="J58" i="20" a="1"/>
  <c r="I58" i="20"/>
  <c r="H58" i="20" a="1"/>
  <c r="G58" i="20"/>
  <c r="F58" i="20" a="1"/>
  <c r="E58" i="20"/>
  <c r="S58" i="20" s="1"/>
  <c r="D58" i="20" a="1"/>
  <c r="B58" i="20"/>
  <c r="Q57" i="20"/>
  <c r="P57" i="20" a="1"/>
  <c r="O57" i="20"/>
  <c r="N57" i="20" a="1"/>
  <c r="M57" i="20"/>
  <c r="L57" i="20" a="1"/>
  <c r="K57" i="20"/>
  <c r="J57" i="20" a="1"/>
  <c r="I57" i="20"/>
  <c r="H57" i="20" a="1"/>
  <c r="G57" i="20"/>
  <c r="F57" i="20" a="1"/>
  <c r="E57" i="20"/>
  <c r="S57" i="20" s="1"/>
  <c r="R57" i="20" s="1"/>
  <c r="D57" i="20" a="1"/>
  <c r="B57" i="20"/>
  <c r="Q56" i="20"/>
  <c r="P56" i="20" a="1"/>
  <c r="O56" i="20"/>
  <c r="N56" i="20" a="1"/>
  <c r="M56" i="20"/>
  <c r="L56" i="20" a="1"/>
  <c r="K56" i="20"/>
  <c r="J56" i="20" a="1"/>
  <c r="I56" i="20"/>
  <c r="H56" i="20" a="1"/>
  <c r="G56" i="20"/>
  <c r="F56" i="20" a="1"/>
  <c r="E56" i="20"/>
  <c r="S56" i="20" s="1"/>
  <c r="D56" i="20" a="1"/>
  <c r="B56" i="20"/>
  <c r="Q55" i="20"/>
  <c r="P55" i="20" a="1"/>
  <c r="O55" i="20"/>
  <c r="N55" i="20" a="1"/>
  <c r="M55" i="20"/>
  <c r="L55" i="20" a="1"/>
  <c r="K55" i="20"/>
  <c r="J55" i="20" a="1"/>
  <c r="I55" i="20"/>
  <c r="H55" i="20" a="1"/>
  <c r="G55" i="20"/>
  <c r="F55" i="20" a="1"/>
  <c r="E55" i="20"/>
  <c r="S55" i="20" s="1"/>
  <c r="D55" i="20" a="1"/>
  <c r="B55" i="20"/>
  <c r="Q54" i="20"/>
  <c r="P54" i="20" a="1"/>
  <c r="O54" i="20"/>
  <c r="N54" i="20" a="1"/>
  <c r="M54" i="20"/>
  <c r="L54" i="20" a="1"/>
  <c r="K54" i="20"/>
  <c r="J54" i="20" a="1"/>
  <c r="I54" i="20"/>
  <c r="H54" i="20" a="1"/>
  <c r="G54" i="20"/>
  <c r="F54" i="20" a="1"/>
  <c r="E54" i="20"/>
  <c r="S54" i="20" s="1"/>
  <c r="D54" i="20" a="1"/>
  <c r="B54" i="20"/>
  <c r="Q53" i="20"/>
  <c r="P53" i="20" a="1"/>
  <c r="O53" i="20"/>
  <c r="N53" i="20" a="1"/>
  <c r="M53" i="20"/>
  <c r="L53" i="20" a="1"/>
  <c r="K53" i="20"/>
  <c r="J53" i="20" a="1"/>
  <c r="I53" i="20"/>
  <c r="H53" i="20" a="1"/>
  <c r="G53" i="20"/>
  <c r="F53" i="20" a="1"/>
  <c r="E53" i="20"/>
  <c r="S53" i="20" s="1"/>
  <c r="D53" i="20" a="1"/>
  <c r="B53" i="20"/>
  <c r="F48" i="20"/>
  <c r="B48" i="20"/>
  <c r="F47" i="20"/>
  <c r="B47" i="20"/>
  <c r="F46" i="20"/>
  <c r="B46" i="20"/>
  <c r="F45" i="20"/>
  <c r="B45" i="20"/>
  <c r="F42" i="20"/>
  <c r="B42" i="20"/>
  <c r="F41" i="20"/>
  <c r="B41" i="20"/>
  <c r="F40" i="20"/>
  <c r="B40" i="20"/>
  <c r="F39" i="20"/>
  <c r="B39" i="20"/>
  <c r="F36" i="20"/>
  <c r="B36" i="20"/>
  <c r="F35" i="20"/>
  <c r="B35" i="20"/>
  <c r="F34" i="20"/>
  <c r="B34" i="20"/>
  <c r="F33" i="20"/>
  <c r="B33" i="20"/>
  <c r="F30" i="20"/>
  <c r="B30" i="20"/>
  <c r="F29" i="20"/>
  <c r="B29" i="20"/>
  <c r="F28" i="20"/>
  <c r="B28" i="20"/>
  <c r="F27" i="20"/>
  <c r="B27" i="20"/>
  <c r="F24" i="20"/>
  <c r="B24" i="20"/>
  <c r="F23" i="20"/>
  <c r="B23" i="20"/>
  <c r="F22" i="20"/>
  <c r="B22" i="20"/>
  <c r="F21" i="20"/>
  <c r="B21" i="20"/>
  <c r="F18" i="20"/>
  <c r="B18" i="20"/>
  <c r="F17" i="20"/>
  <c r="B17" i="20"/>
  <c r="F16" i="20"/>
  <c r="B16" i="20"/>
  <c r="F15" i="20"/>
  <c r="B15" i="20"/>
  <c r="Q60" i="19"/>
  <c r="P60" i="19" a="1"/>
  <c r="O60" i="19"/>
  <c r="N60" i="19" a="1"/>
  <c r="M60" i="19"/>
  <c r="L60" i="19" a="1"/>
  <c r="K60" i="19"/>
  <c r="J60" i="19" a="1"/>
  <c r="I60" i="19"/>
  <c r="H60" i="19" a="1"/>
  <c r="G60" i="19"/>
  <c r="F60" i="19" a="1"/>
  <c r="E60" i="19"/>
  <c r="S60" i="19" s="1"/>
  <c r="D60" i="19" a="1"/>
  <c r="R60" i="19" s="1"/>
  <c r="B60" i="19"/>
  <c r="Q59" i="19"/>
  <c r="P59" i="19" a="1"/>
  <c r="O59" i="19"/>
  <c r="N59" i="19" a="1"/>
  <c r="M59" i="19"/>
  <c r="L59" i="19" a="1"/>
  <c r="K59" i="19"/>
  <c r="J59" i="19" a="1"/>
  <c r="I59" i="19"/>
  <c r="H59" i="19" a="1"/>
  <c r="G59" i="19"/>
  <c r="F59" i="19" a="1"/>
  <c r="E59" i="19"/>
  <c r="S59" i="19" s="1"/>
  <c r="R59" i="19" s="1"/>
  <c r="D59" i="19" a="1"/>
  <c r="B59" i="19"/>
  <c r="Q58" i="19"/>
  <c r="P58" i="19" a="1"/>
  <c r="O58" i="19"/>
  <c r="N58" i="19" a="1"/>
  <c r="M58" i="19"/>
  <c r="L58" i="19" a="1"/>
  <c r="K58" i="19"/>
  <c r="J58" i="19" a="1"/>
  <c r="I58" i="19"/>
  <c r="H58" i="19" a="1"/>
  <c r="G58" i="19"/>
  <c r="F58" i="19" a="1"/>
  <c r="E58" i="19"/>
  <c r="S58" i="19" s="1"/>
  <c r="D58" i="19" a="1"/>
  <c r="B58" i="19"/>
  <c r="Q57" i="19"/>
  <c r="P57" i="19" a="1"/>
  <c r="O57" i="19"/>
  <c r="N57" i="19" a="1"/>
  <c r="M57" i="19"/>
  <c r="L57" i="19" a="1"/>
  <c r="K57" i="19"/>
  <c r="J57" i="19" a="1"/>
  <c r="I57" i="19"/>
  <c r="H57" i="19" a="1"/>
  <c r="G57" i="19"/>
  <c r="F57" i="19" a="1"/>
  <c r="E57" i="19"/>
  <c r="S57" i="19" s="1"/>
  <c r="R57" i="19" s="1"/>
  <c r="D57" i="19" a="1"/>
  <c r="B57" i="19"/>
  <c r="Q56" i="19"/>
  <c r="P56" i="19" a="1"/>
  <c r="O56" i="19"/>
  <c r="N56" i="19" a="1"/>
  <c r="M56" i="19"/>
  <c r="L56" i="19" a="1"/>
  <c r="K56" i="19"/>
  <c r="J56" i="19" a="1"/>
  <c r="I56" i="19"/>
  <c r="H56" i="19" a="1"/>
  <c r="G56" i="19"/>
  <c r="F56" i="19" a="1"/>
  <c r="E56" i="19"/>
  <c r="S56" i="19" s="1"/>
  <c r="D56" i="19" a="1"/>
  <c r="B56" i="19"/>
  <c r="Q55" i="19"/>
  <c r="P55" i="19" a="1"/>
  <c r="O55" i="19"/>
  <c r="N55" i="19" a="1"/>
  <c r="M55" i="19"/>
  <c r="L55" i="19" a="1"/>
  <c r="K55" i="19"/>
  <c r="J55" i="19" a="1"/>
  <c r="I55" i="19"/>
  <c r="H55" i="19" a="1"/>
  <c r="G55" i="19"/>
  <c r="F55" i="19" a="1"/>
  <c r="E55" i="19"/>
  <c r="S55" i="19" s="1"/>
  <c r="D55" i="19" a="1"/>
  <c r="B55" i="19"/>
  <c r="Q54" i="19"/>
  <c r="P54" i="19" a="1"/>
  <c r="O54" i="19"/>
  <c r="N54" i="19" a="1"/>
  <c r="M54" i="19"/>
  <c r="L54" i="19" a="1"/>
  <c r="K54" i="19"/>
  <c r="J54" i="19" a="1"/>
  <c r="I54" i="19"/>
  <c r="H54" i="19" a="1"/>
  <c r="G54" i="19"/>
  <c r="F54" i="19" a="1"/>
  <c r="E54" i="19"/>
  <c r="S54" i="19" s="1"/>
  <c r="D54" i="19" a="1"/>
  <c r="B54" i="19"/>
  <c r="Q53" i="19"/>
  <c r="P53" i="19" a="1"/>
  <c r="O53" i="19"/>
  <c r="N53" i="19" a="1"/>
  <c r="M53" i="19"/>
  <c r="L53" i="19" a="1"/>
  <c r="K53" i="19"/>
  <c r="J53" i="19" a="1"/>
  <c r="I53" i="19"/>
  <c r="H53" i="19" a="1"/>
  <c r="G53" i="19"/>
  <c r="F53" i="19" a="1"/>
  <c r="E53" i="19"/>
  <c r="S53" i="19" s="1"/>
  <c r="D53" i="19" a="1"/>
  <c r="B53" i="19"/>
  <c r="F48" i="19"/>
  <c r="B48" i="19"/>
  <c r="F47" i="19"/>
  <c r="B47" i="19"/>
  <c r="F46" i="19"/>
  <c r="B46" i="19"/>
  <c r="F45" i="19"/>
  <c r="B45" i="19"/>
  <c r="F42" i="19"/>
  <c r="B42" i="19"/>
  <c r="F41" i="19"/>
  <c r="B41" i="19"/>
  <c r="F40" i="19"/>
  <c r="B40" i="19"/>
  <c r="F39" i="19"/>
  <c r="B39" i="19"/>
  <c r="F36" i="19"/>
  <c r="B36" i="19"/>
  <c r="F35" i="19"/>
  <c r="B35" i="19"/>
  <c r="F34" i="19"/>
  <c r="B34" i="19"/>
  <c r="F33" i="19"/>
  <c r="B33" i="19"/>
  <c r="F30" i="19"/>
  <c r="B30" i="19"/>
  <c r="F29" i="19"/>
  <c r="B29" i="19"/>
  <c r="F28" i="19"/>
  <c r="B28" i="19"/>
  <c r="F27" i="19"/>
  <c r="B27" i="19"/>
  <c r="F24" i="19"/>
  <c r="B24" i="19"/>
  <c r="F23" i="19"/>
  <c r="B23" i="19"/>
  <c r="F22" i="19"/>
  <c r="B22" i="19"/>
  <c r="F21" i="19"/>
  <c r="B21" i="19"/>
  <c r="F18" i="19"/>
  <c r="B18" i="19"/>
  <c r="F17" i="19"/>
  <c r="B17" i="19"/>
  <c r="F16" i="19"/>
  <c r="B16" i="19"/>
  <c r="F15" i="19"/>
  <c r="B15" i="19"/>
  <c r="Q60" i="18"/>
  <c r="P60" i="18" a="1"/>
  <c r="O60" i="18"/>
  <c r="N60" i="18" a="1"/>
  <c r="M60" i="18"/>
  <c r="L60" i="18" a="1"/>
  <c r="K60" i="18"/>
  <c r="J60" i="18" a="1"/>
  <c r="I60" i="18"/>
  <c r="H60" i="18" a="1"/>
  <c r="G60" i="18"/>
  <c r="F60" i="18" a="1"/>
  <c r="E60" i="18"/>
  <c r="S60" i="18" s="1"/>
  <c r="D60" i="18" a="1"/>
  <c r="R60" i="18" s="1"/>
  <c r="B60" i="18"/>
  <c r="Q59" i="18"/>
  <c r="P59" i="18" a="1"/>
  <c r="O59" i="18"/>
  <c r="N59" i="18" a="1"/>
  <c r="M59" i="18"/>
  <c r="L59" i="18" a="1"/>
  <c r="K59" i="18"/>
  <c r="J59" i="18" a="1"/>
  <c r="I59" i="18"/>
  <c r="H59" i="18" a="1"/>
  <c r="G59" i="18"/>
  <c r="F59" i="18" a="1"/>
  <c r="E59" i="18"/>
  <c r="S59" i="18" s="1"/>
  <c r="R59" i="18" s="1"/>
  <c r="D59" i="18" a="1"/>
  <c r="B59" i="18"/>
  <c r="Q58" i="18"/>
  <c r="P58" i="18" a="1"/>
  <c r="O58" i="18"/>
  <c r="N58" i="18" a="1"/>
  <c r="M58" i="18"/>
  <c r="L58" i="18" a="1"/>
  <c r="K58" i="18"/>
  <c r="J58" i="18" a="1"/>
  <c r="I58" i="18"/>
  <c r="H58" i="18" a="1"/>
  <c r="G58" i="18"/>
  <c r="F58" i="18" a="1"/>
  <c r="E58" i="18"/>
  <c r="S58" i="18" s="1"/>
  <c r="D58" i="18" a="1"/>
  <c r="B58" i="18"/>
  <c r="Q57" i="18"/>
  <c r="P57" i="18" a="1"/>
  <c r="O57" i="18"/>
  <c r="N57" i="18" a="1"/>
  <c r="M57" i="18"/>
  <c r="L57" i="18" a="1"/>
  <c r="K57" i="18"/>
  <c r="J57" i="18" a="1"/>
  <c r="I57" i="18"/>
  <c r="H57" i="18" a="1"/>
  <c r="G57" i="18"/>
  <c r="F57" i="18" a="1"/>
  <c r="E57" i="18"/>
  <c r="S57" i="18" s="1"/>
  <c r="R57" i="18" s="1"/>
  <c r="D57" i="18" a="1"/>
  <c r="B57" i="18"/>
  <c r="Q56" i="18"/>
  <c r="P56" i="18" a="1"/>
  <c r="O56" i="18"/>
  <c r="N56" i="18" a="1"/>
  <c r="M56" i="18"/>
  <c r="L56" i="18" a="1"/>
  <c r="K56" i="18"/>
  <c r="J56" i="18" a="1"/>
  <c r="I56" i="18"/>
  <c r="H56" i="18" a="1"/>
  <c r="G56" i="18"/>
  <c r="F56" i="18" a="1"/>
  <c r="E56" i="18"/>
  <c r="S56" i="18" s="1"/>
  <c r="D56" i="18" a="1"/>
  <c r="B56" i="18"/>
  <c r="Q55" i="18"/>
  <c r="P55" i="18" a="1"/>
  <c r="O55" i="18"/>
  <c r="N55" i="18" a="1"/>
  <c r="M55" i="18"/>
  <c r="L55" i="18" a="1"/>
  <c r="K55" i="18"/>
  <c r="J55" i="18" a="1"/>
  <c r="I55" i="18"/>
  <c r="H55" i="18" a="1"/>
  <c r="G55" i="18"/>
  <c r="F55" i="18" a="1"/>
  <c r="E55" i="18"/>
  <c r="S55" i="18" s="1"/>
  <c r="D55" i="18" a="1"/>
  <c r="B55" i="18"/>
  <c r="Q54" i="18"/>
  <c r="P54" i="18" a="1"/>
  <c r="O54" i="18"/>
  <c r="N54" i="18" a="1"/>
  <c r="M54" i="18"/>
  <c r="L54" i="18" a="1"/>
  <c r="K54" i="18"/>
  <c r="J54" i="18" a="1"/>
  <c r="I54" i="18"/>
  <c r="H54" i="18" a="1"/>
  <c r="G54" i="18"/>
  <c r="F54" i="18" a="1"/>
  <c r="E54" i="18"/>
  <c r="S54" i="18" s="1"/>
  <c r="D54" i="18" a="1"/>
  <c r="B54" i="18"/>
  <c r="Q53" i="18"/>
  <c r="P53" i="18" a="1"/>
  <c r="O53" i="18"/>
  <c r="N53" i="18" a="1"/>
  <c r="M53" i="18"/>
  <c r="L53" i="18" a="1"/>
  <c r="K53" i="18"/>
  <c r="J53" i="18" a="1"/>
  <c r="I53" i="18"/>
  <c r="H53" i="18" a="1"/>
  <c r="G53" i="18"/>
  <c r="F53" i="18" a="1"/>
  <c r="E53" i="18"/>
  <c r="S53" i="18" s="1"/>
  <c r="D53" i="18" a="1"/>
  <c r="B53" i="18"/>
  <c r="F48" i="18"/>
  <c r="B48" i="18"/>
  <c r="F47" i="18"/>
  <c r="B47" i="18"/>
  <c r="F46" i="18"/>
  <c r="B46" i="18"/>
  <c r="F45" i="18"/>
  <c r="B45" i="18"/>
  <c r="F42" i="18"/>
  <c r="B42" i="18"/>
  <c r="F41" i="18"/>
  <c r="B41" i="18"/>
  <c r="F40" i="18"/>
  <c r="B40" i="18"/>
  <c r="F39" i="18"/>
  <c r="B39" i="18"/>
  <c r="F36" i="18"/>
  <c r="B36" i="18"/>
  <c r="F35" i="18"/>
  <c r="B35" i="18"/>
  <c r="F34" i="18"/>
  <c r="B34" i="18"/>
  <c r="F33" i="18"/>
  <c r="B33" i="18"/>
  <c r="F30" i="18"/>
  <c r="B30" i="18"/>
  <c r="F29" i="18"/>
  <c r="B29" i="18"/>
  <c r="F28" i="18"/>
  <c r="B28" i="18"/>
  <c r="F27" i="18"/>
  <c r="B27" i="18"/>
  <c r="F24" i="18"/>
  <c r="B24" i="18"/>
  <c r="F23" i="18"/>
  <c r="B23" i="18"/>
  <c r="F22" i="18"/>
  <c r="B22" i="18"/>
  <c r="F21" i="18"/>
  <c r="B21" i="18"/>
  <c r="F18" i="18"/>
  <c r="B18" i="18"/>
  <c r="F17" i="18"/>
  <c r="B17" i="18"/>
  <c r="F16" i="18"/>
  <c r="F15" i="18"/>
  <c r="B15" i="18"/>
  <c r="Q60" i="17"/>
  <c r="P60" i="17" a="1"/>
  <c r="O60" i="17"/>
  <c r="N60" i="17" a="1"/>
  <c r="M60" i="17"/>
  <c r="L60" i="17" a="1"/>
  <c r="K60" i="17"/>
  <c r="J60" i="17" a="1"/>
  <c r="I60" i="17"/>
  <c r="H60" i="17" a="1"/>
  <c r="G60" i="17"/>
  <c r="F60" i="17" a="1"/>
  <c r="E60" i="17"/>
  <c r="S60" i="17" s="1"/>
  <c r="D60" i="17" a="1"/>
  <c r="R60" i="17" s="1"/>
  <c r="B60" i="17"/>
  <c r="Q59" i="17"/>
  <c r="P59" i="17" a="1"/>
  <c r="O59" i="17"/>
  <c r="N59" i="17" a="1"/>
  <c r="M59" i="17"/>
  <c r="L59" i="17" a="1"/>
  <c r="K59" i="17"/>
  <c r="J59" i="17" a="1"/>
  <c r="I59" i="17"/>
  <c r="H59" i="17" a="1"/>
  <c r="G59" i="17"/>
  <c r="F59" i="17" a="1"/>
  <c r="E59" i="17"/>
  <c r="S59" i="17" s="1"/>
  <c r="R59" i="17" s="1"/>
  <c r="D59" i="17" a="1"/>
  <c r="B59" i="17"/>
  <c r="Q58" i="17"/>
  <c r="P58" i="17" a="1"/>
  <c r="O58" i="17"/>
  <c r="N58" i="17" a="1"/>
  <c r="M58" i="17"/>
  <c r="L58" i="17" a="1"/>
  <c r="K58" i="17"/>
  <c r="J58" i="17" a="1"/>
  <c r="I58" i="17"/>
  <c r="H58" i="17" a="1"/>
  <c r="G58" i="17"/>
  <c r="F58" i="17" a="1"/>
  <c r="E58" i="17"/>
  <c r="S58" i="17" s="1"/>
  <c r="D58" i="17" a="1"/>
  <c r="R58" i="17" s="1"/>
  <c r="B58" i="17"/>
  <c r="Q57" i="17"/>
  <c r="P57" i="17" a="1"/>
  <c r="O57" i="17"/>
  <c r="N57" i="17" a="1"/>
  <c r="M57" i="17"/>
  <c r="L57" i="17" a="1"/>
  <c r="K57" i="17"/>
  <c r="J57" i="17" a="1"/>
  <c r="I57" i="17"/>
  <c r="H57" i="17" a="1"/>
  <c r="G57" i="17"/>
  <c r="F57" i="17" a="1"/>
  <c r="E57" i="17"/>
  <c r="S57" i="17" s="1"/>
  <c r="R57" i="17" s="1"/>
  <c r="D57" i="17" a="1"/>
  <c r="B57" i="17"/>
  <c r="Q56" i="17"/>
  <c r="P56" i="17" a="1"/>
  <c r="O56" i="17"/>
  <c r="N56" i="17" a="1"/>
  <c r="M56" i="17"/>
  <c r="L56" i="17" a="1"/>
  <c r="K56" i="17"/>
  <c r="J56" i="17" a="1"/>
  <c r="I56" i="17"/>
  <c r="H56" i="17" a="1"/>
  <c r="G56" i="17"/>
  <c r="F56" i="17" a="1"/>
  <c r="E56" i="17"/>
  <c r="S56" i="17" s="1"/>
  <c r="D56" i="17" a="1"/>
  <c r="B56" i="17"/>
  <c r="Q55" i="17"/>
  <c r="P55" i="17" a="1"/>
  <c r="O55" i="17"/>
  <c r="N55" i="17" a="1"/>
  <c r="M55" i="17"/>
  <c r="L55" i="17" a="1"/>
  <c r="K55" i="17"/>
  <c r="J55" i="17" a="1"/>
  <c r="I55" i="17"/>
  <c r="H55" i="17" a="1"/>
  <c r="G55" i="17"/>
  <c r="F55" i="17" a="1"/>
  <c r="E55" i="17"/>
  <c r="S55" i="17" s="1"/>
  <c r="D55" i="17" a="1"/>
  <c r="B55" i="17"/>
  <c r="Q54" i="17"/>
  <c r="P54" i="17" a="1"/>
  <c r="O54" i="17"/>
  <c r="N54" i="17" a="1"/>
  <c r="M54" i="17"/>
  <c r="L54" i="17" a="1"/>
  <c r="K54" i="17"/>
  <c r="J54" i="17" a="1"/>
  <c r="I54" i="17"/>
  <c r="H54" i="17" a="1"/>
  <c r="G54" i="17"/>
  <c r="F54" i="17" a="1"/>
  <c r="E54" i="17"/>
  <c r="S54" i="17" s="1"/>
  <c r="D54" i="17" a="1"/>
  <c r="B54" i="17"/>
  <c r="Q53" i="17"/>
  <c r="P53" i="17" a="1"/>
  <c r="O53" i="17"/>
  <c r="N53" i="17" a="1"/>
  <c r="M53" i="17"/>
  <c r="L53" i="17" a="1"/>
  <c r="K53" i="17"/>
  <c r="J53" i="17" a="1"/>
  <c r="I53" i="17"/>
  <c r="H53" i="17" a="1"/>
  <c r="G53" i="17"/>
  <c r="F53" i="17" a="1"/>
  <c r="E53" i="17"/>
  <c r="S53" i="17" s="1"/>
  <c r="D53" i="17" a="1"/>
  <c r="B53" i="17"/>
  <c r="F48" i="17"/>
  <c r="B48" i="17"/>
  <c r="F47" i="17"/>
  <c r="B47" i="17"/>
  <c r="F46" i="17"/>
  <c r="B46" i="17"/>
  <c r="F45" i="17"/>
  <c r="B45" i="17"/>
  <c r="F42" i="17"/>
  <c r="B42" i="17"/>
  <c r="F41" i="17"/>
  <c r="B41" i="17"/>
  <c r="F40" i="17"/>
  <c r="B40" i="17"/>
  <c r="F39" i="17"/>
  <c r="B39" i="17"/>
  <c r="F36" i="17"/>
  <c r="B36" i="17"/>
  <c r="F35" i="17"/>
  <c r="B35" i="17"/>
  <c r="F34" i="17"/>
  <c r="B34" i="17"/>
  <c r="F33" i="17"/>
  <c r="B33" i="17"/>
  <c r="F30" i="17"/>
  <c r="B30" i="17"/>
  <c r="F29" i="17"/>
  <c r="B29" i="17"/>
  <c r="F28" i="17"/>
  <c r="B28" i="17"/>
  <c r="F27" i="17"/>
  <c r="B27" i="17"/>
  <c r="F24" i="17"/>
  <c r="B24" i="17"/>
  <c r="F23" i="17"/>
  <c r="B23" i="17"/>
  <c r="F22" i="17"/>
  <c r="B22" i="17"/>
  <c r="F21" i="17"/>
  <c r="B21" i="17"/>
  <c r="F18" i="17"/>
  <c r="B18" i="17"/>
  <c r="F17" i="17"/>
  <c r="B17" i="17"/>
  <c r="F16" i="17"/>
  <c r="B16" i="17"/>
  <c r="F15" i="17"/>
  <c r="B15" i="17"/>
  <c r="Q60" i="16"/>
  <c r="P60" i="16" a="1"/>
  <c r="O60" i="16"/>
  <c r="N60" i="16" a="1"/>
  <c r="M60" i="16"/>
  <c r="L60" i="16" a="1"/>
  <c r="K60" i="16"/>
  <c r="J60" i="16" a="1"/>
  <c r="I60" i="16"/>
  <c r="H60" i="16" a="1"/>
  <c r="G60" i="16"/>
  <c r="F60" i="16" a="1"/>
  <c r="E60" i="16"/>
  <c r="S60" i="16" s="1"/>
  <c r="D60" i="16" a="1"/>
  <c r="R60" i="16" s="1"/>
  <c r="B60" i="16"/>
  <c r="Q59" i="16"/>
  <c r="P59" i="16" a="1"/>
  <c r="O59" i="16"/>
  <c r="N59" i="16" a="1"/>
  <c r="M59" i="16"/>
  <c r="L59" i="16" a="1"/>
  <c r="K59" i="16"/>
  <c r="J59" i="16" a="1"/>
  <c r="I59" i="16"/>
  <c r="H59" i="16" a="1"/>
  <c r="G59" i="16"/>
  <c r="F59" i="16" a="1"/>
  <c r="E59" i="16"/>
  <c r="S59" i="16" s="1"/>
  <c r="R59" i="16" s="1"/>
  <c r="D59" i="16" a="1"/>
  <c r="B59" i="16"/>
  <c r="Q58" i="16"/>
  <c r="P58" i="16" a="1"/>
  <c r="O58" i="16"/>
  <c r="N58" i="16" a="1"/>
  <c r="M58" i="16"/>
  <c r="L58" i="16" a="1"/>
  <c r="K58" i="16"/>
  <c r="J58" i="16" a="1"/>
  <c r="I58" i="16"/>
  <c r="H58" i="16" a="1"/>
  <c r="G58" i="16"/>
  <c r="F58" i="16" a="1"/>
  <c r="E58" i="16"/>
  <c r="S58" i="16" s="1"/>
  <c r="D58" i="16" a="1"/>
  <c r="B58" i="16"/>
  <c r="Q57" i="16"/>
  <c r="P57" i="16" a="1"/>
  <c r="O57" i="16"/>
  <c r="N57" i="16" a="1"/>
  <c r="M57" i="16"/>
  <c r="L57" i="16" a="1"/>
  <c r="K57" i="16"/>
  <c r="J57" i="16" a="1"/>
  <c r="I57" i="16"/>
  <c r="H57" i="16" a="1"/>
  <c r="G57" i="16"/>
  <c r="F57" i="16" a="1"/>
  <c r="E57" i="16"/>
  <c r="S57" i="16" s="1"/>
  <c r="R57" i="16" s="1"/>
  <c r="D57" i="16" a="1"/>
  <c r="B57" i="16"/>
  <c r="Q56" i="16"/>
  <c r="P56" i="16" a="1"/>
  <c r="O56" i="16"/>
  <c r="N56" i="16" a="1"/>
  <c r="M56" i="16"/>
  <c r="L56" i="16" a="1"/>
  <c r="K56" i="16"/>
  <c r="J56" i="16" a="1"/>
  <c r="I56" i="16"/>
  <c r="H56" i="16" a="1"/>
  <c r="G56" i="16"/>
  <c r="F56" i="16" a="1"/>
  <c r="E56" i="16"/>
  <c r="S56" i="16" s="1"/>
  <c r="D56" i="16" a="1"/>
  <c r="B56" i="16"/>
  <c r="Q55" i="16"/>
  <c r="P55" i="16" a="1"/>
  <c r="O55" i="16"/>
  <c r="N55" i="16" a="1"/>
  <c r="M55" i="16"/>
  <c r="L55" i="16" a="1"/>
  <c r="K55" i="16"/>
  <c r="J55" i="16" a="1"/>
  <c r="I55" i="16"/>
  <c r="H55" i="16" a="1"/>
  <c r="G55" i="16"/>
  <c r="F55" i="16" a="1"/>
  <c r="E55" i="16"/>
  <c r="S55" i="16" s="1"/>
  <c r="D55" i="16" a="1"/>
  <c r="B55" i="16"/>
  <c r="Q54" i="16"/>
  <c r="P54" i="16" a="1"/>
  <c r="O54" i="16"/>
  <c r="N54" i="16" a="1"/>
  <c r="M54" i="16"/>
  <c r="L54" i="16" a="1"/>
  <c r="K54" i="16"/>
  <c r="J54" i="16" a="1"/>
  <c r="I54" i="16"/>
  <c r="H54" i="16" a="1"/>
  <c r="G54" i="16"/>
  <c r="F54" i="16" a="1"/>
  <c r="E54" i="16"/>
  <c r="S54" i="16" s="1"/>
  <c r="D54" i="16" a="1"/>
  <c r="B54" i="16"/>
  <c r="Q53" i="16"/>
  <c r="P53" i="16" a="1"/>
  <c r="O53" i="16"/>
  <c r="N53" i="16" a="1"/>
  <c r="M53" i="16"/>
  <c r="L53" i="16" a="1"/>
  <c r="K53" i="16"/>
  <c r="J53" i="16" a="1"/>
  <c r="I53" i="16"/>
  <c r="H53" i="16" a="1"/>
  <c r="G53" i="16"/>
  <c r="F53" i="16" a="1"/>
  <c r="E53" i="16"/>
  <c r="S53" i="16" s="1"/>
  <c r="D53" i="16" a="1"/>
  <c r="B53" i="16"/>
  <c r="F48" i="16"/>
  <c r="B48" i="16"/>
  <c r="F47" i="16"/>
  <c r="B47" i="16"/>
  <c r="F46" i="16"/>
  <c r="B46" i="16"/>
  <c r="F45" i="16"/>
  <c r="B45" i="16"/>
  <c r="F42" i="16"/>
  <c r="B42" i="16"/>
  <c r="F41" i="16"/>
  <c r="B41" i="16"/>
  <c r="F40" i="16"/>
  <c r="B40" i="16"/>
  <c r="F39" i="16"/>
  <c r="B39" i="16"/>
  <c r="F36" i="16"/>
  <c r="B36" i="16"/>
  <c r="F35" i="16"/>
  <c r="B35" i="16"/>
  <c r="F34" i="16"/>
  <c r="B34" i="16"/>
  <c r="F33" i="16"/>
  <c r="B33" i="16"/>
  <c r="F30" i="16"/>
  <c r="B30" i="16"/>
  <c r="F29" i="16"/>
  <c r="B29" i="16"/>
  <c r="F28" i="16"/>
  <c r="B28" i="16"/>
  <c r="F27" i="16"/>
  <c r="B27" i="16"/>
  <c r="F24" i="16"/>
  <c r="B24" i="16"/>
  <c r="F23" i="16"/>
  <c r="B23" i="16"/>
  <c r="F22" i="16"/>
  <c r="B22" i="16"/>
  <c r="F21" i="16"/>
  <c r="B21" i="16"/>
  <c r="F18" i="16"/>
  <c r="B18" i="16"/>
  <c r="F17" i="16"/>
  <c r="B17" i="16"/>
  <c r="F16" i="16"/>
  <c r="B16" i="16"/>
  <c r="F15" i="16"/>
  <c r="B15" i="16"/>
  <c r="Q60" i="15"/>
  <c r="P60" i="15" a="1"/>
  <c r="O60" i="15"/>
  <c r="N60" i="15" a="1"/>
  <c r="M60" i="15"/>
  <c r="L60" i="15" a="1"/>
  <c r="K60" i="15"/>
  <c r="J60" i="15" a="1"/>
  <c r="I60" i="15"/>
  <c r="H60" i="15" a="1"/>
  <c r="G60" i="15"/>
  <c r="F60" i="15" a="1"/>
  <c r="E60" i="15"/>
  <c r="S60" i="15" s="1"/>
  <c r="D60" i="15" a="1"/>
  <c r="R60" i="15" s="1"/>
  <c r="B60" i="15"/>
  <c r="Q59" i="15"/>
  <c r="P59" i="15" a="1"/>
  <c r="O59" i="15"/>
  <c r="N59" i="15" a="1"/>
  <c r="M59" i="15"/>
  <c r="L59" i="15" a="1"/>
  <c r="K59" i="15"/>
  <c r="J59" i="15" a="1"/>
  <c r="I59" i="15"/>
  <c r="H59" i="15" a="1"/>
  <c r="G59" i="15"/>
  <c r="F59" i="15" a="1"/>
  <c r="E59" i="15"/>
  <c r="S59" i="15" s="1"/>
  <c r="R59" i="15" s="1"/>
  <c r="D59" i="15" a="1"/>
  <c r="B59" i="15"/>
  <c r="Q58" i="15"/>
  <c r="P58" i="15" a="1"/>
  <c r="O58" i="15"/>
  <c r="N58" i="15" a="1"/>
  <c r="M58" i="15"/>
  <c r="L58" i="15" a="1"/>
  <c r="K58" i="15"/>
  <c r="J58" i="15" a="1"/>
  <c r="I58" i="15"/>
  <c r="H58" i="15" a="1"/>
  <c r="G58" i="15"/>
  <c r="F58" i="15" a="1"/>
  <c r="E58" i="15"/>
  <c r="S58" i="15" s="1"/>
  <c r="D58" i="15" a="1"/>
  <c r="R58" i="15" s="1"/>
  <c r="B58" i="15"/>
  <c r="Q57" i="15"/>
  <c r="P57" i="15" a="1"/>
  <c r="O57" i="15"/>
  <c r="N57" i="15" a="1"/>
  <c r="M57" i="15"/>
  <c r="L57" i="15" a="1"/>
  <c r="K57" i="15"/>
  <c r="J57" i="15" a="1"/>
  <c r="I57" i="15"/>
  <c r="H57" i="15" a="1"/>
  <c r="G57" i="15"/>
  <c r="F57" i="15" a="1"/>
  <c r="E57" i="15"/>
  <c r="S57" i="15" s="1"/>
  <c r="R57" i="15" s="1"/>
  <c r="D57" i="15" a="1"/>
  <c r="B57" i="15"/>
  <c r="Q56" i="15"/>
  <c r="P56" i="15" a="1"/>
  <c r="O56" i="15"/>
  <c r="N56" i="15" a="1"/>
  <c r="M56" i="15"/>
  <c r="L56" i="15" a="1"/>
  <c r="K56" i="15"/>
  <c r="J56" i="15" a="1"/>
  <c r="I56" i="15"/>
  <c r="H56" i="15" a="1"/>
  <c r="G56" i="15"/>
  <c r="F56" i="15" a="1"/>
  <c r="E56" i="15"/>
  <c r="S56" i="15" s="1"/>
  <c r="D56" i="15" a="1"/>
  <c r="R56" i="15" s="1"/>
  <c r="B56" i="15"/>
  <c r="Q55" i="15"/>
  <c r="P55" i="15" a="1"/>
  <c r="O55" i="15"/>
  <c r="N55" i="15" a="1"/>
  <c r="M55" i="15"/>
  <c r="L55" i="15" a="1"/>
  <c r="K55" i="15"/>
  <c r="J55" i="15" a="1"/>
  <c r="I55" i="15"/>
  <c r="H55" i="15" a="1"/>
  <c r="G55" i="15"/>
  <c r="F55" i="15" a="1"/>
  <c r="E55" i="15"/>
  <c r="S55" i="15" s="1"/>
  <c r="R55" i="15" s="1"/>
  <c r="D55" i="15" a="1"/>
  <c r="B55" i="15"/>
  <c r="Q54" i="15"/>
  <c r="P54" i="15" a="1"/>
  <c r="O54" i="15"/>
  <c r="N54" i="15" a="1"/>
  <c r="M54" i="15"/>
  <c r="L54" i="15" a="1"/>
  <c r="K54" i="15"/>
  <c r="J54" i="15" a="1"/>
  <c r="I54" i="15"/>
  <c r="H54" i="15" a="1"/>
  <c r="G54" i="15"/>
  <c r="F54" i="15" a="1"/>
  <c r="E54" i="15"/>
  <c r="S54" i="15" s="1"/>
  <c r="D54" i="15" a="1"/>
  <c r="R54" i="15" s="1"/>
  <c r="B54" i="15"/>
  <c r="Q53" i="15"/>
  <c r="P53" i="15" a="1"/>
  <c r="O53" i="15"/>
  <c r="N53" i="15" a="1"/>
  <c r="M53" i="15"/>
  <c r="L53" i="15" a="1"/>
  <c r="K53" i="15"/>
  <c r="J53" i="15" a="1"/>
  <c r="I53" i="15"/>
  <c r="H53" i="15" a="1"/>
  <c r="G53" i="15"/>
  <c r="F53" i="15" a="1"/>
  <c r="E53" i="15"/>
  <c r="S53" i="15" s="1"/>
  <c r="R53" i="15" s="1"/>
  <c r="D53" i="15" a="1"/>
  <c r="B53" i="15"/>
  <c r="F48" i="15"/>
  <c r="B48" i="15"/>
  <c r="F47" i="15"/>
  <c r="B47" i="15"/>
  <c r="F46" i="15"/>
  <c r="B46" i="15"/>
  <c r="F45" i="15"/>
  <c r="B45" i="15"/>
  <c r="F42" i="15"/>
  <c r="B42" i="15"/>
  <c r="F41" i="15"/>
  <c r="B41" i="15"/>
  <c r="F40" i="15"/>
  <c r="B40" i="15"/>
  <c r="F39" i="15"/>
  <c r="B39" i="15"/>
  <c r="F36" i="15"/>
  <c r="B36" i="15"/>
  <c r="F35" i="15"/>
  <c r="B35" i="15"/>
  <c r="F34" i="15"/>
  <c r="B34" i="15"/>
  <c r="F33" i="15"/>
  <c r="B33" i="15"/>
  <c r="F30" i="15"/>
  <c r="B30" i="15"/>
  <c r="F29" i="15"/>
  <c r="B29" i="15"/>
  <c r="F28" i="15"/>
  <c r="B28" i="15"/>
  <c r="F27" i="15"/>
  <c r="B27" i="15"/>
  <c r="F24" i="15"/>
  <c r="B24" i="15"/>
  <c r="F23" i="15"/>
  <c r="B23" i="15"/>
  <c r="F22" i="15"/>
  <c r="B22" i="15"/>
  <c r="F21" i="15"/>
  <c r="B21" i="15"/>
  <c r="F18" i="15"/>
  <c r="B18" i="15"/>
  <c r="F17" i="15"/>
  <c r="B17" i="15"/>
  <c r="F16" i="15"/>
  <c r="B16" i="15"/>
  <c r="F15" i="15"/>
  <c r="B15" i="15"/>
  <c r="Q60" i="14"/>
  <c r="P60" i="14" a="1"/>
  <c r="O60" i="14"/>
  <c r="N60" i="14" a="1"/>
  <c r="M60" i="14"/>
  <c r="L60" i="14" a="1"/>
  <c r="K60" i="14"/>
  <c r="J60" i="14" a="1"/>
  <c r="I60" i="14"/>
  <c r="H60" i="14" a="1"/>
  <c r="G60" i="14"/>
  <c r="F60" i="14" a="1"/>
  <c r="E60" i="14"/>
  <c r="S60" i="14" s="1"/>
  <c r="D60" i="14" a="1"/>
  <c r="R60" i="14" s="1"/>
  <c r="B60" i="14"/>
  <c r="Q59" i="14"/>
  <c r="P59" i="14" a="1"/>
  <c r="O59" i="14"/>
  <c r="N59" i="14" a="1"/>
  <c r="M59" i="14"/>
  <c r="L59" i="14" a="1"/>
  <c r="K59" i="14"/>
  <c r="J59" i="14" a="1"/>
  <c r="I59" i="14"/>
  <c r="H59" i="14" a="1"/>
  <c r="G59" i="14"/>
  <c r="F59" i="14" a="1"/>
  <c r="E59" i="14"/>
  <c r="S59" i="14" s="1"/>
  <c r="R59" i="14" s="1"/>
  <c r="D59" i="14" a="1"/>
  <c r="B59" i="14"/>
  <c r="Q58" i="14"/>
  <c r="P58" i="14" a="1"/>
  <c r="O58" i="14"/>
  <c r="N58" i="14" a="1"/>
  <c r="M58" i="14"/>
  <c r="L58" i="14" a="1"/>
  <c r="K58" i="14"/>
  <c r="J58" i="14" a="1"/>
  <c r="I58" i="14"/>
  <c r="H58" i="14" a="1"/>
  <c r="G58" i="14"/>
  <c r="F58" i="14" a="1"/>
  <c r="E58" i="14"/>
  <c r="S58" i="14" s="1"/>
  <c r="D58" i="14" a="1"/>
  <c r="R58" i="14" s="1"/>
  <c r="B58" i="14"/>
  <c r="Q57" i="14"/>
  <c r="P57" i="14" a="1"/>
  <c r="O57" i="14"/>
  <c r="N57" i="14" a="1"/>
  <c r="M57" i="14"/>
  <c r="L57" i="14" a="1"/>
  <c r="K57" i="14"/>
  <c r="J57" i="14" a="1"/>
  <c r="I57" i="14"/>
  <c r="H57" i="14" a="1"/>
  <c r="G57" i="14"/>
  <c r="F57" i="14" a="1"/>
  <c r="E57" i="14"/>
  <c r="S57" i="14" s="1"/>
  <c r="R57" i="14" s="1"/>
  <c r="D57" i="14" a="1"/>
  <c r="B57" i="14"/>
  <c r="Q56" i="14"/>
  <c r="P56" i="14" a="1"/>
  <c r="O56" i="14"/>
  <c r="N56" i="14" a="1"/>
  <c r="M56" i="14"/>
  <c r="L56" i="14" a="1"/>
  <c r="K56" i="14"/>
  <c r="J56" i="14" a="1"/>
  <c r="I56" i="14"/>
  <c r="H56" i="14" a="1"/>
  <c r="G56" i="14"/>
  <c r="F56" i="14" a="1"/>
  <c r="E56" i="14"/>
  <c r="S56" i="14" s="1"/>
  <c r="D56" i="14" a="1"/>
  <c r="R56" i="14" s="1"/>
  <c r="B56" i="14"/>
  <c r="Q55" i="14"/>
  <c r="P55" i="14" a="1"/>
  <c r="O55" i="14"/>
  <c r="N55" i="14" a="1"/>
  <c r="M55" i="14"/>
  <c r="L55" i="14" a="1"/>
  <c r="K55" i="14"/>
  <c r="J55" i="14" a="1"/>
  <c r="I55" i="14"/>
  <c r="H55" i="14" a="1"/>
  <c r="G55" i="14"/>
  <c r="F55" i="14" a="1"/>
  <c r="E55" i="14"/>
  <c r="S55" i="14" s="1"/>
  <c r="R55" i="14" s="1"/>
  <c r="D55" i="14" a="1"/>
  <c r="B55" i="14"/>
  <c r="Q54" i="14"/>
  <c r="P54" i="14" a="1"/>
  <c r="O54" i="14"/>
  <c r="N54" i="14" a="1"/>
  <c r="M54" i="14"/>
  <c r="L54" i="14" a="1"/>
  <c r="K54" i="14"/>
  <c r="J54" i="14" a="1"/>
  <c r="I54" i="14"/>
  <c r="H54" i="14" a="1"/>
  <c r="G54" i="14"/>
  <c r="F54" i="14" a="1"/>
  <c r="E54" i="14"/>
  <c r="S54" i="14" s="1"/>
  <c r="D54" i="14" a="1"/>
  <c r="R54" i="14" s="1"/>
  <c r="B54" i="14"/>
  <c r="Q53" i="14"/>
  <c r="P53" i="14" a="1"/>
  <c r="O53" i="14"/>
  <c r="N53" i="14" a="1"/>
  <c r="M53" i="14"/>
  <c r="L53" i="14" a="1"/>
  <c r="K53" i="14"/>
  <c r="J53" i="14" a="1"/>
  <c r="I53" i="14"/>
  <c r="H53" i="14" a="1"/>
  <c r="G53" i="14"/>
  <c r="F53" i="14" a="1"/>
  <c r="E53" i="14"/>
  <c r="S53" i="14" s="1"/>
  <c r="R53" i="14" s="1"/>
  <c r="D53" i="14" a="1"/>
  <c r="B53" i="14"/>
  <c r="F48" i="14"/>
  <c r="B48" i="14"/>
  <c r="F47" i="14"/>
  <c r="B47" i="14"/>
  <c r="F46" i="14"/>
  <c r="B46" i="14"/>
  <c r="F45" i="14"/>
  <c r="B45" i="14"/>
  <c r="F42" i="14"/>
  <c r="B42" i="14"/>
  <c r="F41" i="14"/>
  <c r="B41" i="14"/>
  <c r="F40" i="14"/>
  <c r="B40" i="14"/>
  <c r="F39" i="14"/>
  <c r="B39" i="14"/>
  <c r="F36" i="14"/>
  <c r="B36" i="14"/>
  <c r="F35" i="14"/>
  <c r="B35" i="14"/>
  <c r="F34" i="14"/>
  <c r="B34" i="14"/>
  <c r="F33" i="14"/>
  <c r="B33" i="14"/>
  <c r="F30" i="14"/>
  <c r="B30" i="14"/>
  <c r="F29" i="14"/>
  <c r="B29" i="14"/>
  <c r="F28" i="14"/>
  <c r="B28" i="14"/>
  <c r="F27" i="14"/>
  <c r="B27" i="14"/>
  <c r="F24" i="14"/>
  <c r="B24" i="14"/>
  <c r="F23" i="14"/>
  <c r="B23" i="14"/>
  <c r="F22" i="14"/>
  <c r="B22" i="14"/>
  <c r="F21" i="14"/>
  <c r="B21" i="14"/>
  <c r="F18" i="14"/>
  <c r="B18" i="14"/>
  <c r="F17" i="14"/>
  <c r="B17" i="14"/>
  <c r="F16" i="14"/>
  <c r="B16" i="14"/>
  <c r="F15" i="14"/>
  <c r="B15" i="14"/>
  <c r="Q60" i="13"/>
  <c r="P60" i="13" a="1"/>
  <c r="O60" i="13"/>
  <c r="N60" i="13" a="1"/>
  <c r="M60" i="13"/>
  <c r="L60" i="13" a="1"/>
  <c r="K60" i="13"/>
  <c r="J60" i="13" a="1"/>
  <c r="I60" i="13"/>
  <c r="H60" i="13" a="1"/>
  <c r="G60" i="13"/>
  <c r="F60" i="13" a="1"/>
  <c r="E60" i="13"/>
  <c r="S60" i="13" s="1"/>
  <c r="D60" i="13" a="1"/>
  <c r="R60" i="13" s="1"/>
  <c r="B60" i="13"/>
  <c r="Q59" i="13"/>
  <c r="P59" i="13" a="1"/>
  <c r="O59" i="13"/>
  <c r="N59" i="13" a="1"/>
  <c r="M59" i="13"/>
  <c r="L59" i="13" a="1"/>
  <c r="K59" i="13"/>
  <c r="J59" i="13" a="1"/>
  <c r="I59" i="13"/>
  <c r="H59" i="13" a="1"/>
  <c r="G59" i="13"/>
  <c r="F59" i="13" a="1"/>
  <c r="E59" i="13"/>
  <c r="S59" i="13" s="1"/>
  <c r="R59" i="13" s="1"/>
  <c r="D59" i="13" a="1"/>
  <c r="B59" i="13"/>
  <c r="Q58" i="13"/>
  <c r="P58" i="13" a="1"/>
  <c r="O58" i="13"/>
  <c r="N58" i="13" a="1"/>
  <c r="M58" i="13"/>
  <c r="L58" i="13" a="1"/>
  <c r="K58" i="13"/>
  <c r="J58" i="13" a="1"/>
  <c r="I58" i="13"/>
  <c r="H58" i="13" a="1"/>
  <c r="G58" i="13"/>
  <c r="F58" i="13" a="1"/>
  <c r="E58" i="13"/>
  <c r="S58" i="13" s="1"/>
  <c r="D58" i="13" a="1"/>
  <c r="B58" i="13"/>
  <c r="Q57" i="13"/>
  <c r="P57" i="13" a="1"/>
  <c r="O57" i="13"/>
  <c r="N57" i="13" a="1"/>
  <c r="M57" i="13"/>
  <c r="L57" i="13" a="1"/>
  <c r="K57" i="13"/>
  <c r="J57" i="13" a="1"/>
  <c r="I57" i="13"/>
  <c r="H57" i="13" a="1"/>
  <c r="G57" i="13"/>
  <c r="F57" i="13" a="1"/>
  <c r="E57" i="13"/>
  <c r="S57" i="13" s="1"/>
  <c r="D57" i="13" a="1"/>
  <c r="B57" i="13"/>
  <c r="Q56" i="13"/>
  <c r="P56" i="13" a="1"/>
  <c r="O56" i="13"/>
  <c r="N56" i="13" a="1"/>
  <c r="M56" i="13"/>
  <c r="L56" i="13" a="1"/>
  <c r="K56" i="13"/>
  <c r="J56" i="13" a="1"/>
  <c r="I56" i="13"/>
  <c r="H56" i="13" a="1"/>
  <c r="G56" i="13"/>
  <c r="F56" i="13" a="1"/>
  <c r="E56" i="13"/>
  <c r="S56" i="13" s="1"/>
  <c r="D56" i="13" a="1"/>
  <c r="B56" i="13"/>
  <c r="Q55" i="13"/>
  <c r="P55" i="13" a="1"/>
  <c r="O55" i="13"/>
  <c r="N55" i="13" a="1"/>
  <c r="M55" i="13"/>
  <c r="L55" i="13" a="1"/>
  <c r="K55" i="13"/>
  <c r="J55" i="13" a="1"/>
  <c r="I55" i="13"/>
  <c r="H55" i="13" a="1"/>
  <c r="G55" i="13"/>
  <c r="F55" i="13" a="1"/>
  <c r="E55" i="13"/>
  <c r="S55" i="13" s="1"/>
  <c r="D55" i="13" a="1"/>
  <c r="B55" i="13"/>
  <c r="Q54" i="13"/>
  <c r="P54" i="13" a="1"/>
  <c r="O54" i="13"/>
  <c r="N54" i="13" a="1"/>
  <c r="M54" i="13"/>
  <c r="L54" i="13" a="1"/>
  <c r="K54" i="13"/>
  <c r="J54" i="13" a="1"/>
  <c r="I54" i="13"/>
  <c r="H54" i="13" a="1"/>
  <c r="G54" i="13"/>
  <c r="F54" i="13" a="1"/>
  <c r="E54" i="13"/>
  <c r="S54" i="13" s="1"/>
  <c r="D54" i="13" a="1"/>
  <c r="B54" i="13"/>
  <c r="Q53" i="13"/>
  <c r="P53" i="13" a="1"/>
  <c r="O53" i="13"/>
  <c r="N53" i="13" a="1"/>
  <c r="M53" i="13"/>
  <c r="L53" i="13" a="1"/>
  <c r="K53" i="13"/>
  <c r="J53" i="13" a="1"/>
  <c r="I53" i="13"/>
  <c r="H53" i="13" a="1"/>
  <c r="G53" i="13"/>
  <c r="F53" i="13" a="1"/>
  <c r="E53" i="13"/>
  <c r="S53" i="13" s="1"/>
  <c r="D53" i="13" a="1"/>
  <c r="B53" i="13"/>
  <c r="F48" i="13"/>
  <c r="B48" i="13"/>
  <c r="F47" i="13"/>
  <c r="B47" i="13"/>
  <c r="F46" i="13"/>
  <c r="B46" i="13"/>
  <c r="F45" i="13"/>
  <c r="B45" i="13"/>
  <c r="F42" i="13"/>
  <c r="B42" i="13"/>
  <c r="F41" i="13"/>
  <c r="B41" i="13"/>
  <c r="F40" i="13"/>
  <c r="B40" i="13"/>
  <c r="F39" i="13"/>
  <c r="B39" i="13"/>
  <c r="F36" i="13"/>
  <c r="B36" i="13"/>
  <c r="F35" i="13"/>
  <c r="B35" i="13"/>
  <c r="F34" i="13"/>
  <c r="B34" i="13"/>
  <c r="F33" i="13"/>
  <c r="B33" i="13"/>
  <c r="F30" i="13"/>
  <c r="B30" i="13"/>
  <c r="F29" i="13"/>
  <c r="B29" i="13"/>
  <c r="F28" i="13"/>
  <c r="B28" i="13"/>
  <c r="F27" i="13"/>
  <c r="B27" i="13"/>
  <c r="F24" i="13"/>
  <c r="B24" i="13"/>
  <c r="F23" i="13"/>
  <c r="B23" i="13"/>
  <c r="F22" i="13"/>
  <c r="B22" i="13"/>
  <c r="F21" i="13"/>
  <c r="B21" i="13"/>
  <c r="F18" i="13"/>
  <c r="B18" i="13"/>
  <c r="F17" i="13"/>
  <c r="B17" i="13"/>
  <c r="F16" i="13"/>
  <c r="B16" i="13"/>
  <c r="F15" i="13"/>
  <c r="B15" i="13"/>
  <c r="Q60" i="12"/>
  <c r="P60" i="12" a="1"/>
  <c r="O60" i="12"/>
  <c r="N60" i="12" a="1"/>
  <c r="M60" i="12"/>
  <c r="L60" i="12" a="1"/>
  <c r="K60" i="12"/>
  <c r="J60" i="12" a="1"/>
  <c r="I60" i="12"/>
  <c r="H60" i="12" a="1"/>
  <c r="G60" i="12"/>
  <c r="F60" i="12" a="1"/>
  <c r="E60" i="12"/>
  <c r="S60" i="12" s="1"/>
  <c r="D60" i="12" a="1"/>
  <c r="R60" i="12" s="1"/>
  <c r="B60" i="12"/>
  <c r="Q59" i="12"/>
  <c r="P59" i="12" a="1"/>
  <c r="O59" i="12"/>
  <c r="N59" i="12" a="1"/>
  <c r="M59" i="12"/>
  <c r="L59" i="12" a="1"/>
  <c r="K59" i="12"/>
  <c r="J59" i="12" a="1"/>
  <c r="I59" i="12"/>
  <c r="H59" i="12" a="1"/>
  <c r="G59" i="12"/>
  <c r="F59" i="12" a="1"/>
  <c r="E59" i="12"/>
  <c r="S59" i="12" s="1"/>
  <c r="R59" i="12" s="1"/>
  <c r="D59" i="12" a="1"/>
  <c r="B59" i="12"/>
  <c r="Q58" i="12"/>
  <c r="P58" i="12" a="1"/>
  <c r="O58" i="12"/>
  <c r="N58" i="12" a="1"/>
  <c r="M58" i="12"/>
  <c r="L58" i="12" a="1"/>
  <c r="K58" i="12"/>
  <c r="S58" i="12" s="1"/>
  <c r="J58" i="12" a="1"/>
  <c r="I58" i="12"/>
  <c r="H58" i="12" a="1"/>
  <c r="G58" i="12"/>
  <c r="F58" i="12" a="1"/>
  <c r="E58" i="12"/>
  <c r="D58" i="12" a="1"/>
  <c r="R58" i="12" s="1"/>
  <c r="B58" i="12"/>
  <c r="Q57" i="12"/>
  <c r="P57" i="12" a="1"/>
  <c r="O57" i="12"/>
  <c r="N57" i="12" a="1"/>
  <c r="M57" i="12"/>
  <c r="L57" i="12" a="1"/>
  <c r="K57" i="12"/>
  <c r="J57" i="12" a="1"/>
  <c r="I57" i="12"/>
  <c r="H57" i="12" a="1"/>
  <c r="G57" i="12"/>
  <c r="F57" i="12" a="1"/>
  <c r="E57" i="12"/>
  <c r="S57" i="12" s="1"/>
  <c r="R57" i="12" s="1"/>
  <c r="D57" i="12" a="1"/>
  <c r="B57" i="12"/>
  <c r="Q56" i="12"/>
  <c r="P56" i="12" a="1"/>
  <c r="O56" i="12"/>
  <c r="N56" i="12" a="1"/>
  <c r="M56" i="12"/>
  <c r="L56" i="12" a="1"/>
  <c r="K56" i="12"/>
  <c r="S56" i="12" s="1"/>
  <c r="J56" i="12" a="1"/>
  <c r="I56" i="12"/>
  <c r="H56" i="12" a="1"/>
  <c r="G56" i="12"/>
  <c r="F56" i="12" a="1"/>
  <c r="E56" i="12"/>
  <c r="D56" i="12" a="1"/>
  <c r="R56" i="12" s="1"/>
  <c r="B56" i="12"/>
  <c r="Q55" i="12"/>
  <c r="P55" i="12" a="1"/>
  <c r="O55" i="12"/>
  <c r="N55" i="12" a="1"/>
  <c r="M55" i="12"/>
  <c r="L55" i="12" a="1"/>
  <c r="K55" i="12"/>
  <c r="J55" i="12" a="1"/>
  <c r="I55" i="12"/>
  <c r="H55" i="12" a="1"/>
  <c r="G55" i="12"/>
  <c r="F55" i="12" a="1"/>
  <c r="E55" i="12"/>
  <c r="S55" i="12" s="1"/>
  <c r="R55" i="12" s="1"/>
  <c r="D55" i="12" a="1"/>
  <c r="B55" i="12"/>
  <c r="Q54" i="12"/>
  <c r="P54" i="12" a="1"/>
  <c r="O54" i="12"/>
  <c r="N54" i="12" a="1"/>
  <c r="M54" i="12"/>
  <c r="L54" i="12" a="1"/>
  <c r="K54" i="12"/>
  <c r="S54" i="12" s="1"/>
  <c r="J54" i="12" a="1"/>
  <c r="I54" i="12"/>
  <c r="H54" i="12" a="1"/>
  <c r="G54" i="12"/>
  <c r="F54" i="12" a="1"/>
  <c r="E54" i="12"/>
  <c r="D54" i="12" a="1"/>
  <c r="R54" i="12" s="1"/>
  <c r="B54" i="12"/>
  <c r="Q53" i="12"/>
  <c r="P53" i="12" a="1"/>
  <c r="O53" i="12"/>
  <c r="N53" i="12" a="1"/>
  <c r="M53" i="12"/>
  <c r="L53" i="12" a="1"/>
  <c r="K53" i="12"/>
  <c r="J53" i="12" a="1"/>
  <c r="I53" i="12"/>
  <c r="H53" i="12" a="1"/>
  <c r="G53" i="12"/>
  <c r="F53" i="12" a="1"/>
  <c r="E53" i="12"/>
  <c r="S53" i="12" s="1"/>
  <c r="R53" i="12" s="1"/>
  <c r="D53" i="12" a="1"/>
  <c r="B53" i="12"/>
  <c r="F48" i="12"/>
  <c r="B48" i="12"/>
  <c r="F47" i="12"/>
  <c r="B47" i="12"/>
  <c r="F46" i="12"/>
  <c r="B46" i="12"/>
  <c r="F45" i="12"/>
  <c r="B45" i="12"/>
  <c r="F42" i="12"/>
  <c r="B42" i="12"/>
  <c r="F41" i="12"/>
  <c r="B41" i="12"/>
  <c r="F40" i="12"/>
  <c r="B40" i="12"/>
  <c r="F39" i="12"/>
  <c r="B39" i="12"/>
  <c r="F36" i="12"/>
  <c r="B36" i="12"/>
  <c r="F35" i="12"/>
  <c r="B35" i="12"/>
  <c r="F34" i="12"/>
  <c r="B34" i="12"/>
  <c r="F33" i="12"/>
  <c r="B33" i="12"/>
  <c r="F30" i="12"/>
  <c r="B30" i="12"/>
  <c r="F29" i="12"/>
  <c r="B29" i="12"/>
  <c r="F28" i="12"/>
  <c r="B28" i="12"/>
  <c r="F27" i="12"/>
  <c r="B27" i="12"/>
  <c r="F24" i="12"/>
  <c r="B24" i="12"/>
  <c r="F23" i="12"/>
  <c r="B23" i="12"/>
  <c r="F22" i="12"/>
  <c r="B22" i="12"/>
  <c r="F21" i="12"/>
  <c r="B21" i="12"/>
  <c r="F18" i="12"/>
  <c r="B18" i="12"/>
  <c r="F17" i="12"/>
  <c r="B17" i="12"/>
  <c r="F16" i="12"/>
  <c r="B16" i="12"/>
  <c r="F15" i="12"/>
  <c r="B15" i="12"/>
  <c r="N42" i="28" l="1"/>
  <c r="M42" i="28"/>
  <c r="N41" i="28"/>
  <c r="M41" i="28"/>
  <c r="N40" i="28"/>
  <c r="M40" i="28"/>
  <c r="N39" i="28"/>
  <c r="M39" i="28"/>
  <c r="N38" i="28"/>
  <c r="M38" i="28"/>
  <c r="N37" i="28"/>
  <c r="M37" i="28"/>
  <c r="R54" i="27"/>
  <c r="R53" i="27"/>
  <c r="B66" i="27" s="1" a="1"/>
  <c r="R56" i="27"/>
  <c r="B66" i="12" a="1"/>
  <c r="R54" i="25"/>
  <c r="R53" i="25"/>
  <c r="B66" i="25" s="1" a="1"/>
  <c r="R56" i="25"/>
  <c r="R55" i="25"/>
  <c r="R58" i="25"/>
  <c r="R53" i="24"/>
  <c r="R55" i="24"/>
  <c r="R58" i="24"/>
  <c r="B66" i="23" a="1"/>
  <c r="R54" i="22"/>
  <c r="R53" i="22"/>
  <c r="R56" i="22"/>
  <c r="R55" i="22"/>
  <c r="R58" i="22"/>
  <c r="R54" i="21"/>
  <c r="R53" i="21"/>
  <c r="B66" i="21" s="1" a="1"/>
  <c r="R56" i="21"/>
  <c r="R54" i="20"/>
  <c r="R53" i="20"/>
  <c r="B66" i="20" s="1" a="1"/>
  <c r="R56" i="20"/>
  <c r="R55" i="20"/>
  <c r="R58" i="20"/>
  <c r="R54" i="19"/>
  <c r="R53" i="19"/>
  <c r="R56" i="19"/>
  <c r="R55" i="19"/>
  <c r="R58" i="19"/>
  <c r="R54" i="18"/>
  <c r="R53" i="18"/>
  <c r="R56" i="18"/>
  <c r="R55" i="18"/>
  <c r="R58" i="18"/>
  <c r="R53" i="17"/>
  <c r="R54" i="17"/>
  <c r="R55" i="17"/>
  <c r="R56" i="17"/>
  <c r="R54" i="16"/>
  <c r="R53" i="16"/>
  <c r="B66" i="16" s="1" a="1"/>
  <c r="R56" i="16"/>
  <c r="R55" i="16"/>
  <c r="R58" i="16"/>
  <c r="B66" i="15" a="1"/>
  <c r="B66" i="14" a="1"/>
  <c r="R54" i="13"/>
  <c r="R55" i="13"/>
  <c r="R57" i="13"/>
  <c r="R53" i="13"/>
  <c r="B66" i="13" s="1" a="1"/>
  <c r="R56" i="13"/>
  <c r="R58" i="13"/>
  <c r="B48" i="28" l="1" a="1"/>
  <c r="B48" i="28" s="1"/>
  <c r="B66" i="22" a="1"/>
  <c r="B66" i="19" a="1"/>
  <c r="B66" i="18" a="1"/>
  <c r="B66" i="17" a="1"/>
  <c r="B66" i="27"/>
  <c r="P60" i="27"/>
  <c r="N60" i="27"/>
  <c r="L60" i="27"/>
  <c r="J60" i="27"/>
  <c r="H60" i="27"/>
  <c r="F60" i="27"/>
  <c r="D60" i="27"/>
  <c r="P59" i="27"/>
  <c r="N59" i="27"/>
  <c r="L59" i="27"/>
  <c r="J59" i="27"/>
  <c r="H59" i="27"/>
  <c r="F59" i="27"/>
  <c r="D59" i="27"/>
  <c r="P58" i="27"/>
  <c r="N58" i="27"/>
  <c r="L58" i="27"/>
  <c r="J58" i="27"/>
  <c r="H58" i="27"/>
  <c r="F58" i="27"/>
  <c r="D58" i="27"/>
  <c r="P57" i="27"/>
  <c r="N57" i="27"/>
  <c r="L57" i="27"/>
  <c r="J57" i="27"/>
  <c r="H57" i="27"/>
  <c r="F57" i="27"/>
  <c r="D57" i="27"/>
  <c r="P56" i="27"/>
  <c r="N56" i="27"/>
  <c r="L56" i="27"/>
  <c r="J56" i="27"/>
  <c r="H56" i="27"/>
  <c r="F56" i="27"/>
  <c r="D56" i="27"/>
  <c r="P55" i="27"/>
  <c r="N55" i="27"/>
  <c r="L55" i="27"/>
  <c r="J55" i="27"/>
  <c r="H55" i="27"/>
  <c r="F55" i="27"/>
  <c r="D55" i="27"/>
  <c r="P54" i="27"/>
  <c r="N54" i="27"/>
  <c r="L54" i="27"/>
  <c r="J54" i="27"/>
  <c r="H54" i="27"/>
  <c r="F54" i="27"/>
  <c r="D54" i="27"/>
  <c r="P53" i="27"/>
  <c r="N53" i="27"/>
  <c r="L53" i="27"/>
  <c r="J53" i="27"/>
  <c r="H53" i="27"/>
  <c r="F53" i="27"/>
  <c r="D53" i="27"/>
  <c r="B66" i="25"/>
  <c r="P60" i="25"/>
  <c r="N60" i="25"/>
  <c r="L60" i="25"/>
  <c r="J60" i="25"/>
  <c r="H60" i="25"/>
  <c r="F60" i="25"/>
  <c r="D60" i="25"/>
  <c r="P59" i="25"/>
  <c r="N59" i="25"/>
  <c r="L59" i="25"/>
  <c r="J59" i="25"/>
  <c r="H59" i="25"/>
  <c r="F59" i="25"/>
  <c r="D59" i="25"/>
  <c r="P58" i="25"/>
  <c r="N58" i="25"/>
  <c r="L58" i="25"/>
  <c r="J58" i="25"/>
  <c r="H58" i="25"/>
  <c r="F58" i="25"/>
  <c r="D58" i="25"/>
  <c r="P57" i="25"/>
  <c r="N57" i="25"/>
  <c r="L57" i="25"/>
  <c r="J57" i="25"/>
  <c r="H57" i="25"/>
  <c r="F57" i="25"/>
  <c r="D57" i="25"/>
  <c r="P56" i="25"/>
  <c r="N56" i="25"/>
  <c r="L56" i="25"/>
  <c r="J56" i="25"/>
  <c r="H56" i="25"/>
  <c r="F56" i="25"/>
  <c r="D56" i="25"/>
  <c r="P55" i="25"/>
  <c r="N55" i="25"/>
  <c r="L55" i="25"/>
  <c r="J55" i="25"/>
  <c r="H55" i="25"/>
  <c r="F55" i="25"/>
  <c r="D55" i="25"/>
  <c r="P54" i="25"/>
  <c r="N54" i="25"/>
  <c r="L54" i="25"/>
  <c r="J54" i="25"/>
  <c r="H54" i="25"/>
  <c r="F54" i="25"/>
  <c r="D54" i="25"/>
  <c r="P53" i="25"/>
  <c r="N53" i="25"/>
  <c r="L53" i="25"/>
  <c r="J53" i="25"/>
  <c r="H53" i="25"/>
  <c r="F53" i="25"/>
  <c r="D53" i="25"/>
  <c r="P60" i="24"/>
  <c r="N60" i="24"/>
  <c r="L60" i="24"/>
  <c r="J60" i="24"/>
  <c r="H60" i="24"/>
  <c r="F60" i="24"/>
  <c r="D60" i="24"/>
  <c r="P59" i="24"/>
  <c r="N59" i="24"/>
  <c r="L59" i="24"/>
  <c r="J59" i="24"/>
  <c r="H59" i="24"/>
  <c r="F59" i="24"/>
  <c r="D59" i="24"/>
  <c r="P58" i="24"/>
  <c r="N58" i="24"/>
  <c r="L58" i="24"/>
  <c r="J58" i="24"/>
  <c r="H58" i="24"/>
  <c r="F58" i="24"/>
  <c r="D58" i="24"/>
  <c r="P57" i="24"/>
  <c r="N57" i="24"/>
  <c r="L57" i="24"/>
  <c r="J57" i="24"/>
  <c r="H57" i="24"/>
  <c r="F57" i="24"/>
  <c r="D57" i="24"/>
  <c r="P56" i="24"/>
  <c r="N56" i="24"/>
  <c r="L56" i="24"/>
  <c r="J56" i="24"/>
  <c r="H56" i="24"/>
  <c r="F56" i="24"/>
  <c r="D56" i="24"/>
  <c r="R56" i="24" s="1"/>
  <c r="P55" i="24"/>
  <c r="N55" i="24"/>
  <c r="L55" i="24"/>
  <c r="J55" i="24"/>
  <c r="H55" i="24"/>
  <c r="F55" i="24"/>
  <c r="D55" i="24"/>
  <c r="P54" i="24"/>
  <c r="N54" i="24"/>
  <c r="L54" i="24"/>
  <c r="J54" i="24"/>
  <c r="H54" i="24"/>
  <c r="F54" i="24"/>
  <c r="D54" i="24"/>
  <c r="R54" i="24" s="1"/>
  <c r="P53" i="24"/>
  <c r="N53" i="24"/>
  <c r="L53" i="24"/>
  <c r="J53" i="24"/>
  <c r="H53" i="24"/>
  <c r="F53" i="24"/>
  <c r="D53" i="24"/>
  <c r="B66" i="23"/>
  <c r="P60" i="23"/>
  <c r="N60" i="23"/>
  <c r="L60" i="23"/>
  <c r="J60" i="23"/>
  <c r="H60" i="23"/>
  <c r="F60" i="23"/>
  <c r="D60" i="23"/>
  <c r="P59" i="23"/>
  <c r="N59" i="23"/>
  <c r="L59" i="23"/>
  <c r="J59" i="23"/>
  <c r="H59" i="23"/>
  <c r="F59" i="23"/>
  <c r="D59" i="23"/>
  <c r="P58" i="23"/>
  <c r="N58" i="23"/>
  <c r="L58" i="23"/>
  <c r="J58" i="23"/>
  <c r="H58" i="23"/>
  <c r="F58" i="23"/>
  <c r="D58" i="23"/>
  <c r="P57" i="23"/>
  <c r="N57" i="23"/>
  <c r="L57" i="23"/>
  <c r="J57" i="23"/>
  <c r="H57" i="23"/>
  <c r="F57" i="23"/>
  <c r="D57" i="23"/>
  <c r="P56" i="23"/>
  <c r="N56" i="23"/>
  <c r="L56" i="23"/>
  <c r="J56" i="23"/>
  <c r="H56" i="23"/>
  <c r="F56" i="23"/>
  <c r="D56" i="23"/>
  <c r="P55" i="23"/>
  <c r="N55" i="23"/>
  <c r="L55" i="23"/>
  <c r="J55" i="23"/>
  <c r="H55" i="23"/>
  <c r="F55" i="23"/>
  <c r="D55" i="23"/>
  <c r="P54" i="23"/>
  <c r="N54" i="23"/>
  <c r="L54" i="23"/>
  <c r="J54" i="23"/>
  <c r="H54" i="23"/>
  <c r="F54" i="23"/>
  <c r="D54" i="23"/>
  <c r="P53" i="23"/>
  <c r="N53" i="23"/>
  <c r="L53" i="23"/>
  <c r="J53" i="23"/>
  <c r="H53" i="23"/>
  <c r="F53" i="23"/>
  <c r="D53" i="23"/>
  <c r="B66" i="22"/>
  <c r="P60" i="22"/>
  <c r="N60" i="22"/>
  <c r="L60" i="22"/>
  <c r="J60" i="22"/>
  <c r="H60" i="22"/>
  <c r="F60" i="22"/>
  <c r="D60" i="22"/>
  <c r="P59" i="22"/>
  <c r="N59" i="22"/>
  <c r="L59" i="22"/>
  <c r="J59" i="22"/>
  <c r="H59" i="22"/>
  <c r="F59" i="22"/>
  <c r="D59" i="22"/>
  <c r="P58" i="22"/>
  <c r="N58" i="22"/>
  <c r="L58" i="22"/>
  <c r="J58" i="22"/>
  <c r="H58" i="22"/>
  <c r="F58" i="22"/>
  <c r="D58" i="22"/>
  <c r="P57" i="22"/>
  <c r="N57" i="22"/>
  <c r="L57" i="22"/>
  <c r="J57" i="22"/>
  <c r="H57" i="22"/>
  <c r="F57" i="22"/>
  <c r="D57" i="22"/>
  <c r="P56" i="22"/>
  <c r="N56" i="22"/>
  <c r="L56" i="22"/>
  <c r="J56" i="22"/>
  <c r="H56" i="22"/>
  <c r="F56" i="22"/>
  <c r="D56" i="22"/>
  <c r="P55" i="22"/>
  <c r="N55" i="22"/>
  <c r="L55" i="22"/>
  <c r="J55" i="22"/>
  <c r="H55" i="22"/>
  <c r="F55" i="22"/>
  <c r="D55" i="22"/>
  <c r="P54" i="22"/>
  <c r="N54" i="22"/>
  <c r="L54" i="22"/>
  <c r="J54" i="22"/>
  <c r="H54" i="22"/>
  <c r="F54" i="22"/>
  <c r="D54" i="22"/>
  <c r="P53" i="22"/>
  <c r="N53" i="22"/>
  <c r="L53" i="22"/>
  <c r="J53" i="22"/>
  <c r="H53" i="22"/>
  <c r="F53" i="22"/>
  <c r="D53" i="22"/>
  <c r="B66" i="21"/>
  <c r="P60" i="21"/>
  <c r="N60" i="21"/>
  <c r="L60" i="21"/>
  <c r="J60" i="21"/>
  <c r="H60" i="21"/>
  <c r="F60" i="21"/>
  <c r="D60" i="21"/>
  <c r="P59" i="21"/>
  <c r="N59" i="21"/>
  <c r="L59" i="21"/>
  <c r="J59" i="21"/>
  <c r="H59" i="21"/>
  <c r="F59" i="21"/>
  <c r="D59" i="21"/>
  <c r="P58" i="21"/>
  <c r="N58" i="21"/>
  <c r="L58" i="21"/>
  <c r="J58" i="21"/>
  <c r="H58" i="21"/>
  <c r="F58" i="21"/>
  <c r="D58" i="21"/>
  <c r="P57" i="21"/>
  <c r="N57" i="21"/>
  <c r="L57" i="21"/>
  <c r="J57" i="21"/>
  <c r="H57" i="21"/>
  <c r="F57" i="21"/>
  <c r="D57" i="21"/>
  <c r="P56" i="21"/>
  <c r="N56" i="21"/>
  <c r="L56" i="21"/>
  <c r="J56" i="21"/>
  <c r="H56" i="21"/>
  <c r="F56" i="21"/>
  <c r="D56" i="21"/>
  <c r="P55" i="21"/>
  <c r="N55" i="21"/>
  <c r="L55" i="21"/>
  <c r="J55" i="21"/>
  <c r="H55" i="21"/>
  <c r="F55" i="21"/>
  <c r="D55" i="21"/>
  <c r="P54" i="21"/>
  <c r="N54" i="21"/>
  <c r="L54" i="21"/>
  <c r="J54" i="21"/>
  <c r="H54" i="21"/>
  <c r="F54" i="21"/>
  <c r="D54" i="21"/>
  <c r="P53" i="21"/>
  <c r="N53" i="21"/>
  <c r="L53" i="21"/>
  <c r="J53" i="21"/>
  <c r="H53" i="21"/>
  <c r="F53" i="21"/>
  <c r="D53" i="21"/>
  <c r="B66" i="20"/>
  <c r="P60" i="20"/>
  <c r="N60" i="20"/>
  <c r="L60" i="20"/>
  <c r="J60" i="20"/>
  <c r="H60" i="20"/>
  <c r="F60" i="20"/>
  <c r="D60" i="20"/>
  <c r="P59" i="20"/>
  <c r="N59" i="20"/>
  <c r="L59" i="20"/>
  <c r="J59" i="20"/>
  <c r="H59" i="20"/>
  <c r="F59" i="20"/>
  <c r="D59" i="20"/>
  <c r="P58" i="20"/>
  <c r="N58" i="20"/>
  <c r="L58" i="20"/>
  <c r="J58" i="20"/>
  <c r="H58" i="20"/>
  <c r="F58" i="20"/>
  <c r="D58" i="20"/>
  <c r="P57" i="20"/>
  <c r="N57" i="20"/>
  <c r="L57" i="20"/>
  <c r="J57" i="20"/>
  <c r="H57" i="20"/>
  <c r="F57" i="20"/>
  <c r="D57" i="20"/>
  <c r="P56" i="20"/>
  <c r="N56" i="20"/>
  <c r="L56" i="20"/>
  <c r="J56" i="20"/>
  <c r="H56" i="20"/>
  <c r="F56" i="20"/>
  <c r="D56" i="20"/>
  <c r="P55" i="20"/>
  <c r="N55" i="20"/>
  <c r="L55" i="20"/>
  <c r="J55" i="20"/>
  <c r="H55" i="20"/>
  <c r="F55" i="20"/>
  <c r="D55" i="20"/>
  <c r="P54" i="20"/>
  <c r="N54" i="20"/>
  <c r="L54" i="20"/>
  <c r="J54" i="20"/>
  <c r="H54" i="20"/>
  <c r="F54" i="20"/>
  <c r="D54" i="20"/>
  <c r="P53" i="20"/>
  <c r="N53" i="20"/>
  <c r="L53" i="20"/>
  <c r="J53" i="20"/>
  <c r="H53" i="20"/>
  <c r="F53" i="20"/>
  <c r="D53" i="20"/>
  <c r="B66" i="19"/>
  <c r="P60" i="19"/>
  <c r="N60" i="19"/>
  <c r="L60" i="19"/>
  <c r="J60" i="19"/>
  <c r="H60" i="19"/>
  <c r="F60" i="19"/>
  <c r="D60" i="19"/>
  <c r="P59" i="19"/>
  <c r="N59" i="19"/>
  <c r="L59" i="19"/>
  <c r="J59" i="19"/>
  <c r="H59" i="19"/>
  <c r="F59" i="19"/>
  <c r="D59" i="19"/>
  <c r="P58" i="19"/>
  <c r="N58" i="19"/>
  <c r="L58" i="19"/>
  <c r="J58" i="19"/>
  <c r="H58" i="19"/>
  <c r="F58" i="19"/>
  <c r="D58" i="19"/>
  <c r="P57" i="19"/>
  <c r="N57" i="19"/>
  <c r="L57" i="19"/>
  <c r="J57" i="19"/>
  <c r="H57" i="19"/>
  <c r="F57" i="19"/>
  <c r="D57" i="19"/>
  <c r="P56" i="19"/>
  <c r="N56" i="19"/>
  <c r="L56" i="19"/>
  <c r="J56" i="19"/>
  <c r="H56" i="19"/>
  <c r="F56" i="19"/>
  <c r="D56" i="19"/>
  <c r="P55" i="19"/>
  <c r="N55" i="19"/>
  <c r="L55" i="19"/>
  <c r="J55" i="19"/>
  <c r="H55" i="19"/>
  <c r="F55" i="19"/>
  <c r="D55" i="19"/>
  <c r="P54" i="19"/>
  <c r="N54" i="19"/>
  <c r="L54" i="19"/>
  <c r="J54" i="19"/>
  <c r="H54" i="19"/>
  <c r="F54" i="19"/>
  <c r="D54" i="19"/>
  <c r="P53" i="19"/>
  <c r="N53" i="19"/>
  <c r="L53" i="19"/>
  <c r="J53" i="19"/>
  <c r="H53" i="19"/>
  <c r="F53" i="19"/>
  <c r="D53" i="19"/>
  <c r="B66" i="18"/>
  <c r="P60" i="18"/>
  <c r="N60" i="18"/>
  <c r="L60" i="18"/>
  <c r="J60" i="18"/>
  <c r="H60" i="18"/>
  <c r="F60" i="18"/>
  <c r="D60" i="18"/>
  <c r="P59" i="18"/>
  <c r="N59" i="18"/>
  <c r="L59" i="18"/>
  <c r="J59" i="18"/>
  <c r="H59" i="18"/>
  <c r="F59" i="18"/>
  <c r="D59" i="18"/>
  <c r="P58" i="18"/>
  <c r="N58" i="18"/>
  <c r="L58" i="18"/>
  <c r="J58" i="18"/>
  <c r="H58" i="18"/>
  <c r="F58" i="18"/>
  <c r="D58" i="18"/>
  <c r="P57" i="18"/>
  <c r="N57" i="18"/>
  <c r="L57" i="18"/>
  <c r="J57" i="18"/>
  <c r="H57" i="18"/>
  <c r="F57" i="18"/>
  <c r="D57" i="18"/>
  <c r="P56" i="18"/>
  <c r="N56" i="18"/>
  <c r="L56" i="18"/>
  <c r="J56" i="18"/>
  <c r="H56" i="18"/>
  <c r="F56" i="18"/>
  <c r="D56" i="18"/>
  <c r="P55" i="18"/>
  <c r="N55" i="18"/>
  <c r="L55" i="18"/>
  <c r="J55" i="18"/>
  <c r="H55" i="18"/>
  <c r="F55" i="18"/>
  <c r="D55" i="18"/>
  <c r="P54" i="18"/>
  <c r="N54" i="18"/>
  <c r="L54" i="18"/>
  <c r="J54" i="18"/>
  <c r="H54" i="18"/>
  <c r="F54" i="18"/>
  <c r="D54" i="18"/>
  <c r="P53" i="18"/>
  <c r="N53" i="18"/>
  <c r="L53" i="18"/>
  <c r="J53" i="18"/>
  <c r="H53" i="18"/>
  <c r="F53" i="18"/>
  <c r="D53" i="18"/>
  <c r="B66" i="17"/>
  <c r="P60" i="17"/>
  <c r="N60" i="17"/>
  <c r="L60" i="17"/>
  <c r="J60" i="17"/>
  <c r="H60" i="17"/>
  <c r="F60" i="17"/>
  <c r="D60" i="17"/>
  <c r="P59" i="17"/>
  <c r="N59" i="17"/>
  <c r="L59" i="17"/>
  <c r="J59" i="17"/>
  <c r="H59" i="17"/>
  <c r="F59" i="17"/>
  <c r="D59" i="17"/>
  <c r="P58" i="17"/>
  <c r="N58" i="17"/>
  <c r="L58" i="17"/>
  <c r="J58" i="17"/>
  <c r="H58" i="17"/>
  <c r="F58" i="17"/>
  <c r="D58" i="17"/>
  <c r="P57" i="17"/>
  <c r="N57" i="17"/>
  <c r="L57" i="17"/>
  <c r="J57" i="17"/>
  <c r="H57" i="17"/>
  <c r="F57" i="17"/>
  <c r="D57" i="17"/>
  <c r="P56" i="17"/>
  <c r="N56" i="17"/>
  <c r="L56" i="17"/>
  <c r="J56" i="17"/>
  <c r="H56" i="17"/>
  <c r="F56" i="17"/>
  <c r="D56" i="17"/>
  <c r="P55" i="17"/>
  <c r="N55" i="17"/>
  <c r="L55" i="17"/>
  <c r="J55" i="17"/>
  <c r="H55" i="17"/>
  <c r="F55" i="17"/>
  <c r="D55" i="17"/>
  <c r="P54" i="17"/>
  <c r="N54" i="17"/>
  <c r="L54" i="17"/>
  <c r="J54" i="17"/>
  <c r="H54" i="17"/>
  <c r="F54" i="17"/>
  <c r="D54" i="17"/>
  <c r="P53" i="17"/>
  <c r="N53" i="17"/>
  <c r="L53" i="17"/>
  <c r="J53" i="17"/>
  <c r="H53" i="17"/>
  <c r="F53" i="17"/>
  <c r="D53" i="17"/>
  <c r="B66" i="16"/>
  <c r="P60" i="16"/>
  <c r="N60" i="16"/>
  <c r="L60" i="16"/>
  <c r="J60" i="16"/>
  <c r="H60" i="16"/>
  <c r="F60" i="16"/>
  <c r="D60" i="16"/>
  <c r="P59" i="16"/>
  <c r="N59" i="16"/>
  <c r="L59" i="16"/>
  <c r="J59" i="16"/>
  <c r="H59" i="16"/>
  <c r="F59" i="16"/>
  <c r="D59" i="16"/>
  <c r="P58" i="16"/>
  <c r="N58" i="16"/>
  <c r="L58" i="16"/>
  <c r="J58" i="16"/>
  <c r="H58" i="16"/>
  <c r="F58" i="16"/>
  <c r="D58" i="16"/>
  <c r="P57" i="16"/>
  <c r="N57" i="16"/>
  <c r="L57" i="16"/>
  <c r="J57" i="16"/>
  <c r="H57" i="16"/>
  <c r="F57" i="16"/>
  <c r="D57" i="16"/>
  <c r="P56" i="16"/>
  <c r="N56" i="16"/>
  <c r="L56" i="16"/>
  <c r="J56" i="16"/>
  <c r="H56" i="16"/>
  <c r="F56" i="16"/>
  <c r="D56" i="16"/>
  <c r="P55" i="16"/>
  <c r="N55" i="16"/>
  <c r="L55" i="16"/>
  <c r="J55" i="16"/>
  <c r="H55" i="16"/>
  <c r="F55" i="16"/>
  <c r="D55" i="16"/>
  <c r="P54" i="16"/>
  <c r="N54" i="16"/>
  <c r="L54" i="16"/>
  <c r="J54" i="16"/>
  <c r="H54" i="16"/>
  <c r="F54" i="16"/>
  <c r="D54" i="16"/>
  <c r="P53" i="16"/>
  <c r="N53" i="16"/>
  <c r="L53" i="16"/>
  <c r="J53" i="16"/>
  <c r="H53" i="16"/>
  <c r="F53" i="16"/>
  <c r="D53" i="16"/>
  <c r="B66" i="15"/>
  <c r="P60" i="15"/>
  <c r="N60" i="15"/>
  <c r="L60" i="15"/>
  <c r="J60" i="15"/>
  <c r="H60" i="15"/>
  <c r="F60" i="15"/>
  <c r="D60" i="15"/>
  <c r="P59" i="15"/>
  <c r="N59" i="15"/>
  <c r="L59" i="15"/>
  <c r="J59" i="15"/>
  <c r="H59" i="15"/>
  <c r="F59" i="15"/>
  <c r="D59" i="15"/>
  <c r="P58" i="15"/>
  <c r="N58" i="15"/>
  <c r="L58" i="15"/>
  <c r="J58" i="15"/>
  <c r="H58" i="15"/>
  <c r="F58" i="15"/>
  <c r="D58" i="15"/>
  <c r="P57" i="15"/>
  <c r="N57" i="15"/>
  <c r="L57" i="15"/>
  <c r="J57" i="15"/>
  <c r="H57" i="15"/>
  <c r="F57" i="15"/>
  <c r="D57" i="15"/>
  <c r="P56" i="15"/>
  <c r="N56" i="15"/>
  <c r="L56" i="15"/>
  <c r="J56" i="15"/>
  <c r="H56" i="15"/>
  <c r="F56" i="15"/>
  <c r="D56" i="15"/>
  <c r="P55" i="15"/>
  <c r="N55" i="15"/>
  <c r="L55" i="15"/>
  <c r="J55" i="15"/>
  <c r="H55" i="15"/>
  <c r="F55" i="15"/>
  <c r="D55" i="15"/>
  <c r="P54" i="15"/>
  <c r="N54" i="15"/>
  <c r="L54" i="15"/>
  <c r="J54" i="15"/>
  <c r="H54" i="15"/>
  <c r="F54" i="15"/>
  <c r="D54" i="15"/>
  <c r="P53" i="15"/>
  <c r="N53" i="15"/>
  <c r="L53" i="15"/>
  <c r="J53" i="15"/>
  <c r="H53" i="15"/>
  <c r="F53" i="15"/>
  <c r="D53" i="15"/>
  <c r="B66" i="14"/>
  <c r="P60" i="14"/>
  <c r="N60" i="14"/>
  <c r="L60" i="14"/>
  <c r="J60" i="14"/>
  <c r="H60" i="14"/>
  <c r="F60" i="14"/>
  <c r="D60" i="14"/>
  <c r="P59" i="14"/>
  <c r="N59" i="14"/>
  <c r="L59" i="14"/>
  <c r="J59" i="14"/>
  <c r="H59" i="14"/>
  <c r="F59" i="14"/>
  <c r="D59" i="14"/>
  <c r="P58" i="14"/>
  <c r="N58" i="14"/>
  <c r="L58" i="14"/>
  <c r="J58" i="14"/>
  <c r="H58" i="14"/>
  <c r="F58" i="14"/>
  <c r="D58" i="14"/>
  <c r="P57" i="14"/>
  <c r="N57" i="14"/>
  <c r="L57" i="14"/>
  <c r="J57" i="14"/>
  <c r="H57" i="14"/>
  <c r="F57" i="14"/>
  <c r="D57" i="14"/>
  <c r="P56" i="14"/>
  <c r="N56" i="14"/>
  <c r="L56" i="14"/>
  <c r="J56" i="14"/>
  <c r="H56" i="14"/>
  <c r="F56" i="14"/>
  <c r="D56" i="14"/>
  <c r="P55" i="14"/>
  <c r="N55" i="14"/>
  <c r="L55" i="14"/>
  <c r="J55" i="14"/>
  <c r="H55" i="14"/>
  <c r="F55" i="14"/>
  <c r="D55" i="14"/>
  <c r="P54" i="14"/>
  <c r="N54" i="14"/>
  <c r="L54" i="14"/>
  <c r="J54" i="14"/>
  <c r="H54" i="14"/>
  <c r="F54" i="14"/>
  <c r="D54" i="14"/>
  <c r="P53" i="14"/>
  <c r="N53" i="14"/>
  <c r="L53" i="14"/>
  <c r="J53" i="14"/>
  <c r="H53" i="14"/>
  <c r="F53" i="14"/>
  <c r="D53" i="14"/>
  <c r="B66" i="13"/>
  <c r="P60" i="13"/>
  <c r="N60" i="13"/>
  <c r="L60" i="13"/>
  <c r="J60" i="13"/>
  <c r="H60" i="13"/>
  <c r="F60" i="13"/>
  <c r="D60" i="13"/>
  <c r="P59" i="13"/>
  <c r="N59" i="13"/>
  <c r="L59" i="13"/>
  <c r="J59" i="13"/>
  <c r="H59" i="13"/>
  <c r="F59" i="13"/>
  <c r="D59" i="13"/>
  <c r="P58" i="13"/>
  <c r="N58" i="13"/>
  <c r="L58" i="13"/>
  <c r="J58" i="13"/>
  <c r="H58" i="13"/>
  <c r="F58" i="13"/>
  <c r="D58" i="13"/>
  <c r="P57" i="13"/>
  <c r="N57" i="13"/>
  <c r="L57" i="13"/>
  <c r="J57" i="13"/>
  <c r="H57" i="13"/>
  <c r="F57" i="13"/>
  <c r="D57" i="13"/>
  <c r="P56" i="13"/>
  <c r="N56" i="13"/>
  <c r="L56" i="13"/>
  <c r="J56" i="13"/>
  <c r="H56" i="13"/>
  <c r="F56" i="13"/>
  <c r="D56" i="13"/>
  <c r="P55" i="13"/>
  <c r="N55" i="13"/>
  <c r="L55" i="13"/>
  <c r="J55" i="13"/>
  <c r="H55" i="13"/>
  <c r="F55" i="13"/>
  <c r="D55" i="13"/>
  <c r="P54" i="13"/>
  <c r="N54" i="13"/>
  <c r="L54" i="13"/>
  <c r="J54" i="13"/>
  <c r="H54" i="13"/>
  <c r="F54" i="13"/>
  <c r="D54" i="13"/>
  <c r="P53" i="13"/>
  <c r="N53" i="13"/>
  <c r="L53" i="13"/>
  <c r="J53" i="13"/>
  <c r="H53" i="13"/>
  <c r="F53" i="13"/>
  <c r="D53" i="13"/>
  <c r="B66" i="12"/>
  <c r="P60" i="12"/>
  <c r="N60" i="12"/>
  <c r="L60" i="12"/>
  <c r="J60" i="12"/>
  <c r="H60" i="12"/>
  <c r="F60" i="12"/>
  <c r="D60" i="12"/>
  <c r="P59" i="12"/>
  <c r="N59" i="12"/>
  <c r="L59" i="12"/>
  <c r="J59" i="12"/>
  <c r="H59" i="12"/>
  <c r="F59" i="12"/>
  <c r="D59" i="12"/>
  <c r="P58" i="12"/>
  <c r="N58" i="12"/>
  <c r="L58" i="12"/>
  <c r="J58" i="12"/>
  <c r="H58" i="12"/>
  <c r="F58" i="12"/>
  <c r="D58" i="12"/>
  <c r="P57" i="12"/>
  <c r="N57" i="12"/>
  <c r="L57" i="12"/>
  <c r="J57" i="12"/>
  <c r="H57" i="12"/>
  <c r="F57" i="12"/>
  <c r="D57" i="12"/>
  <c r="P56" i="12"/>
  <c r="N56" i="12"/>
  <c r="L56" i="12"/>
  <c r="J56" i="12"/>
  <c r="H56" i="12"/>
  <c r="F56" i="12"/>
  <c r="D56" i="12"/>
  <c r="P55" i="12"/>
  <c r="N55" i="12"/>
  <c r="L55" i="12"/>
  <c r="J55" i="12"/>
  <c r="H55" i="12"/>
  <c r="F55" i="12"/>
  <c r="D55" i="12"/>
  <c r="P54" i="12"/>
  <c r="N54" i="12"/>
  <c r="L54" i="12"/>
  <c r="J54" i="12"/>
  <c r="H54" i="12"/>
  <c r="F54" i="12"/>
  <c r="D54" i="12"/>
  <c r="P53" i="12"/>
  <c r="N53" i="12"/>
  <c r="L53" i="12"/>
  <c r="J53" i="12"/>
  <c r="H53" i="12"/>
  <c r="F53" i="12"/>
  <c r="D53" i="12"/>
  <c r="K42" i="28"/>
  <c r="I42" i="28"/>
  <c r="G42" i="28"/>
  <c r="E42" i="28"/>
  <c r="C42" i="28"/>
  <c r="K41" i="28"/>
  <c r="I41" i="28"/>
  <c r="G41" i="28"/>
  <c r="E41" i="28"/>
  <c r="C41" i="28"/>
  <c r="K40" i="28"/>
  <c r="I40" i="28"/>
  <c r="G40" i="28"/>
  <c r="E40" i="28"/>
  <c r="C40" i="28"/>
  <c r="K39" i="28"/>
  <c r="I39" i="28"/>
  <c r="G39" i="28"/>
  <c r="E39" i="28"/>
  <c r="C39" i="28"/>
  <c r="K38" i="28"/>
  <c r="I38" i="28"/>
  <c r="G38" i="28"/>
  <c r="E38" i="28"/>
  <c r="C38" i="28"/>
  <c r="K37" i="28"/>
  <c r="I37" i="28"/>
  <c r="G37" i="28"/>
  <c r="E37" i="28"/>
  <c r="C37" i="28"/>
  <c r="B66" i="24" l="1" a="1"/>
  <c r="B66" i="2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<sst xmlns="http://schemas.openxmlformats.org/spreadsheetml/2006/main" count="1378" uniqueCount="234">
  <si>
    <t>CALENDRIER ET SCORE</t>
  </si>
  <si>
    <t>Club en gras: pas besoin de liste car une seule équipe engagée.</t>
  </si>
  <si>
    <t>Club forfait avant Chpt</t>
  </si>
  <si>
    <t>Club avec 1 forfait</t>
  </si>
  <si>
    <t>Club forfait général</t>
  </si>
  <si>
    <t>ATTRIBUTION DE PTS</t>
  </si>
  <si>
    <t>Victoire: 3 points</t>
  </si>
  <si>
    <t>Match nul: 2 points</t>
  </si>
  <si>
    <t>Défaite: 1 point.</t>
  </si>
  <si>
    <t>Pts</t>
  </si>
  <si>
    <t>G.A.</t>
  </si>
  <si>
    <t>TOTAUX</t>
  </si>
  <si>
    <t>CLT</t>
  </si>
  <si>
    <t>Clubs</t>
  </si>
  <si>
    <t>MONTÉE:</t>
  </si>
  <si>
    <r>
      <t>LES 2 PREMIERS MONTENT EN D3 + 7 PARMI LES CLASS</t>
    </r>
    <r>
      <rPr>
        <sz val="11"/>
        <color theme="1"/>
        <rFont val="Calibri"/>
        <family val="2"/>
      </rPr>
      <t>ÉS 3ème.</t>
    </r>
  </si>
  <si>
    <t xml:space="preserve"> à 14H30</t>
  </si>
  <si>
    <t>à 14H30</t>
  </si>
  <si>
    <t xml:space="preserve"> à 09h00</t>
  </si>
  <si>
    <t>à 09h00</t>
  </si>
  <si>
    <t>dim.</t>
  </si>
  <si>
    <t xml:space="preserve">, samedi </t>
  </si>
  <si>
    <t>à 14h30</t>
  </si>
  <si>
    <t>30 août</t>
  </si>
  <si>
    <t>06 sept</t>
  </si>
  <si>
    <t>27 sept</t>
  </si>
  <si>
    <t>03 oct</t>
  </si>
  <si>
    <t>CDC TOUTES CATEGORIES 2026 D1B</t>
  </si>
  <si>
    <t>ROCHEFORT PM2</t>
  </si>
  <si>
    <t>MIREUIL 1</t>
  </si>
  <si>
    <t>CHATELAILLON 2</t>
  </si>
  <si>
    <t>MARANS 1</t>
  </si>
  <si>
    <t xml:space="preserve"> ST XANDRE 1</t>
  </si>
  <si>
    <t>STE MARIE DE RE 1</t>
  </si>
  <si>
    <t>SUERGERES 1</t>
  </si>
  <si>
    <t>LES MATHES 1</t>
  </si>
  <si>
    <t>LES GONDS 1</t>
  </si>
  <si>
    <t>CHANIERS 1</t>
  </si>
  <si>
    <t>JONZAC 2</t>
  </si>
  <si>
    <t>SAUJON VAUX 1</t>
  </si>
  <si>
    <t>SAINTES USSP 2</t>
  </si>
  <si>
    <t>CHEVANCEAUX 1</t>
  </si>
  <si>
    <t>BUSSAC FORET 1</t>
  </si>
  <si>
    <t>ROCHEFORT PM3</t>
  </si>
  <si>
    <t>CDC TOUTES CATEGORIES 2026 D2A</t>
  </si>
  <si>
    <t>CDC TOUTES CATEGORIES 2026 D1A</t>
  </si>
  <si>
    <t>ST MARTIN DE RE 1</t>
  </si>
  <si>
    <t>CHATELAILLON 3</t>
  </si>
  <si>
    <t>ROCHEFORT PM 4</t>
  </si>
  <si>
    <t>MIREUIL 2</t>
  </si>
  <si>
    <t>ST SAUVEUR D AUNIS 1</t>
  </si>
  <si>
    <t>SURGERES 2</t>
  </si>
  <si>
    <t>ST XANDRE 2</t>
  </si>
  <si>
    <t>CDC TOUTES CATEGORIES 2026 D2B</t>
  </si>
  <si>
    <t>PTQ ROCHEFORTAISE 1</t>
  </si>
  <si>
    <t>LE THOU 1</t>
  </si>
  <si>
    <t>ROCHEFORT CP 1</t>
  </si>
  <si>
    <t>FONTAINE D OZILLAC 1</t>
  </si>
  <si>
    <t>RIVEDOUX 1</t>
  </si>
  <si>
    <t>ST XANDRE 3</t>
  </si>
  <si>
    <t>CDC TOUTES CATEGORIES 2026 D2C</t>
  </si>
  <si>
    <t>BREUILLET 1</t>
  </si>
  <si>
    <t>DOLUS OLERON 1</t>
  </si>
  <si>
    <t>FONTAINE D OZILLAC 2</t>
  </si>
  <si>
    <t>LES GONDS 2</t>
  </si>
  <si>
    <t>SAUJON VAUX 2</t>
  </si>
  <si>
    <t>BUSSAC FORET 2</t>
  </si>
  <si>
    <t>MONTENDRE 1</t>
  </si>
  <si>
    <t>PORT DES BARQUES 1</t>
  </si>
  <si>
    <t>CDC TOUTES CATEGORIES 2026 D2D</t>
  </si>
  <si>
    <t>ST JULIEN ESCAP 1</t>
  </si>
  <si>
    <t>ST GEORGES DIDONNE 2</t>
  </si>
  <si>
    <t>JONZAC 3</t>
  </si>
  <si>
    <t>FONTAINE D OZILLAC 3</t>
  </si>
  <si>
    <t>MONTENDRE 2</t>
  </si>
  <si>
    <t>GEMOZAC 1</t>
  </si>
  <si>
    <t>MATHA 1</t>
  </si>
  <si>
    <t>MARENNES 1</t>
  </si>
  <si>
    <t>CDC TOUTES CATEGORIES 2026 D3A</t>
  </si>
  <si>
    <t>ST XANDRE 4</t>
  </si>
  <si>
    <t>ST SAUVEUR AUNIS 2</t>
  </si>
  <si>
    <t>MARANS 2</t>
  </si>
  <si>
    <t>ASPTT LA ROCHELLE 1</t>
  </si>
  <si>
    <t>LE BOIS PLAGE 1</t>
  </si>
  <si>
    <t>AYTRE 1</t>
  </si>
  <si>
    <t>CDC TOUTES CATEGORIES 2026 D3B</t>
  </si>
  <si>
    <t>ST SAUVEUR AUNIS 3</t>
  </si>
  <si>
    <t>CHATELAILLON 4</t>
  </si>
  <si>
    <t>LA FLOTTE 1</t>
  </si>
  <si>
    <t>PTQ ROCHELAISE 1</t>
  </si>
  <si>
    <t>ANGOULINS 2</t>
  </si>
  <si>
    <t>RIVEDOUX 2</t>
  </si>
  <si>
    <t>ST XANDRE 5</t>
  </si>
  <si>
    <t>CDC TOUTES CATEGORIES 2026 D3C</t>
  </si>
  <si>
    <t>ANGOULINS 3</t>
  </si>
  <si>
    <t>ROCHEFORT CP 2</t>
  </si>
  <si>
    <t>LAGORD 1</t>
  </si>
  <si>
    <t>ASPTT LA ROCHELLE 2</t>
  </si>
  <si>
    <t>PTQ ROCHEFORTAISE 2</t>
  </si>
  <si>
    <t>ST SAUVEUR AUNIS 4</t>
  </si>
  <si>
    <t>STE MARIE DE RE 2</t>
  </si>
  <si>
    <t>CDC TOUTES CATEGORIES 2026 D3D</t>
  </si>
  <si>
    <t>LES MATHES 2</t>
  </si>
  <si>
    <t>DOLUS OLERON 2</t>
  </si>
  <si>
    <t>LE GUA 1</t>
  </si>
  <si>
    <t>PORT DES BARQUES 2</t>
  </si>
  <si>
    <t>ST GEORGES COTEAUX 1</t>
  </si>
  <si>
    <t>TONNAY CHARENTE 2</t>
  </si>
  <si>
    <t>ST TROJAN 1</t>
  </si>
  <si>
    <t>BORDS 1</t>
  </si>
  <si>
    <t>CDC TOUTES CATEGORIES 2026 D3E</t>
  </si>
  <si>
    <t>TONNAY CHARENTE 3</t>
  </si>
  <si>
    <t>BORDS 2</t>
  </si>
  <si>
    <t>PORT DES BARQUES 3</t>
  </si>
  <si>
    <t>MARANS 3</t>
  </si>
  <si>
    <t>ST XANDRE 6</t>
  </si>
  <si>
    <t>AYTRE 2</t>
  </si>
  <si>
    <t>LE THOU 2</t>
  </si>
  <si>
    <t>CDC TOUTES CATEGORIES 2026 D3F</t>
  </si>
  <si>
    <t>LES MATHES 3</t>
  </si>
  <si>
    <t>BREUILLET 2</t>
  </si>
  <si>
    <t>SAUJON VAUX 3</t>
  </si>
  <si>
    <t>ST PALAIS 1</t>
  </si>
  <si>
    <t>ST GEORGES DIDONNE 3</t>
  </si>
  <si>
    <t>ROYAN 2</t>
  </si>
  <si>
    <t>DOLUS OLERON 3</t>
  </si>
  <si>
    <t>CDC TOUTES CATEGORIES 2026 D3G</t>
  </si>
  <si>
    <t>LES MATHES 4</t>
  </si>
  <si>
    <t>MARENNES 2</t>
  </si>
  <si>
    <t>LE CHÂTEAU D OLERON 2</t>
  </si>
  <si>
    <t>ST PIERRE OLERON 1</t>
  </si>
  <si>
    <t>CHANIERS 2</t>
  </si>
  <si>
    <t>GEMOZAC 2</t>
  </si>
  <si>
    <t>CLERAC 1</t>
  </si>
  <si>
    <t>CDC TOUTES CATEGORIES 2026 D3H</t>
  </si>
  <si>
    <t>SAINTES AP 1</t>
  </si>
  <si>
    <t>SAUJON VAUX 4</t>
  </si>
  <si>
    <t>CHEVANCEAUX 2</t>
  </si>
  <si>
    <t>FONTAINE D OZILLAC 4</t>
  </si>
  <si>
    <t>CLERAC 2</t>
  </si>
  <si>
    <t>PORT DES BARQUES 4</t>
  </si>
  <si>
    <t>ST JEAN D ANGELY 1</t>
  </si>
  <si>
    <t>BUSSAC FORET 3</t>
  </si>
  <si>
    <t>CDC TOUTES CATEGORIES 2026 D3I</t>
  </si>
  <si>
    <t>LES GONDS 3</t>
  </si>
  <si>
    <t>NANCRAS 1</t>
  </si>
  <si>
    <t>CHANIERS 3</t>
  </si>
  <si>
    <t>ST JULIEN ESCAP 2</t>
  </si>
  <si>
    <t>TONNAY CHARENTE 5</t>
  </si>
  <si>
    <t>CDC TOUTES CATEGORIES 2026 D3J</t>
  </si>
  <si>
    <t>LES GONDS 4</t>
  </si>
  <si>
    <t>NANCRAS 2</t>
  </si>
  <si>
    <t>CHANIERS 4</t>
  </si>
  <si>
    <t>ST JULIEN ESCAP 3</t>
  </si>
  <si>
    <t>SAINTES AP 2</t>
  </si>
  <si>
    <t>LE GUA 2</t>
  </si>
  <si>
    <t>SAINTES USSP 3</t>
  </si>
  <si>
    <t xml:space="preserve">ROCHEFORT PM </t>
  </si>
  <si>
    <t>CHATELAILLON</t>
  </si>
  <si>
    <t xml:space="preserve">CHATELAILLON  </t>
  </si>
  <si>
    <t>SURGERES</t>
  </si>
  <si>
    <t>LES MATHES</t>
  </si>
  <si>
    <t xml:space="preserve">LES GONDS  </t>
  </si>
  <si>
    <t>JONZAC</t>
  </si>
  <si>
    <t xml:space="preserve">JONZAC  </t>
  </si>
  <si>
    <t>SAUJON</t>
  </si>
  <si>
    <t xml:space="preserve">SAUJON  </t>
  </si>
  <si>
    <t xml:space="preserve">BUSSAC FORET  </t>
  </si>
  <si>
    <t>MIREUIL</t>
  </si>
  <si>
    <t>ST SAUVEUR AUNIS</t>
  </si>
  <si>
    <t>ST XANDRE</t>
  </si>
  <si>
    <t xml:space="preserve">LE THOU  </t>
  </si>
  <si>
    <t>ROCHEFORT CP</t>
  </si>
  <si>
    <t>TONNAY CHARENTE</t>
  </si>
  <si>
    <t xml:space="preserve">BREUILLET  </t>
  </si>
  <si>
    <t>FONTAINE OZILLAC</t>
  </si>
  <si>
    <t xml:space="preserve">MONTENDRE  </t>
  </si>
  <si>
    <t>ST GEORGES DE DIDONNE</t>
  </si>
  <si>
    <t xml:space="preserve">FONTAINE OZILLAC </t>
  </si>
  <si>
    <t xml:space="preserve">GEMOZAC  </t>
  </si>
  <si>
    <t xml:space="preserve">ASPTT LA ROCHELLE  </t>
  </si>
  <si>
    <t xml:space="preserve">ST SAUVEUR AUNIS  </t>
  </si>
  <si>
    <t>AIGREFEUILLE</t>
  </si>
  <si>
    <t xml:space="preserve">LAGORD  </t>
  </si>
  <si>
    <t xml:space="preserve">LES MATHES  </t>
  </si>
  <si>
    <t>LE GUA</t>
  </si>
  <si>
    <t>PORT DES BARQUES</t>
  </si>
  <si>
    <t xml:space="preserve">TONNAY CHARENTE  </t>
  </si>
  <si>
    <t xml:space="preserve">PORT DES BARQUES  </t>
  </si>
  <si>
    <t xml:space="preserve">MARANS  </t>
  </si>
  <si>
    <t>LE THOU</t>
  </si>
  <si>
    <t xml:space="preserve">ST PALAIS  </t>
  </si>
  <si>
    <t xml:space="preserve">MARENNES  </t>
  </si>
  <si>
    <t xml:space="preserve">CLERAC  </t>
  </si>
  <si>
    <t xml:space="preserve">SAINTES AP  </t>
  </si>
  <si>
    <t xml:space="preserve">SAUJON VAUX  </t>
  </si>
  <si>
    <t>BUSSAC FORET</t>
  </si>
  <si>
    <t xml:space="preserve">NANCRAS  </t>
  </si>
  <si>
    <t xml:space="preserve">ST JULIEN ESCAP   </t>
  </si>
  <si>
    <t xml:space="preserve">SAINTES USSP  </t>
  </si>
  <si>
    <t>LE CHÂTEAU D OLERON 1</t>
  </si>
  <si>
    <t>ANGOULINS 1</t>
  </si>
  <si>
    <t>NIEUL SUR MER 1</t>
  </si>
  <si>
    <t>AIGREFEUILLE 1</t>
  </si>
  <si>
    <t>AIGREFEUILLE 2</t>
  </si>
  <si>
    <t>AIGREFEUILLE 3</t>
  </si>
  <si>
    <t>AIGREFEUILLE 4</t>
  </si>
  <si>
    <t xml:space="preserve">ST JEAN D'Y  </t>
  </si>
  <si>
    <t>07 avr</t>
  </si>
  <si>
    <t>14 avr</t>
  </si>
  <si>
    <t>28 avr</t>
  </si>
  <si>
    <t>05 mai</t>
  </si>
  <si>
    <t>12 mai</t>
  </si>
  <si>
    <t>07 avr.</t>
  </si>
  <si>
    <t>14 avr.</t>
  </si>
  <si>
    <t>28 avr.</t>
  </si>
  <si>
    <t>PORT DES BARQUE 5</t>
  </si>
  <si>
    <t>dim</t>
  </si>
  <si>
    <t xml:space="preserve"> à 09H00</t>
  </si>
  <si>
    <t>NANCRAS</t>
  </si>
  <si>
    <t>,dim</t>
  </si>
  <si>
    <t>à 09H00</t>
  </si>
  <si>
    <t xml:space="preserve">TONNAY CHARENTE </t>
  </si>
  <si>
    <t>EXEMPT</t>
  </si>
  <si>
    <t>TONNAY-CHARENTE 4</t>
  </si>
  <si>
    <t xml:space="preserve">PET ROCHEFORTAISE </t>
  </si>
  <si>
    <t xml:space="preserve">ASPTT LA ROCHELLE </t>
  </si>
  <si>
    <t>PET ROCHEFORTAISE</t>
  </si>
  <si>
    <t>LE CHÂTEAU D'OLERON</t>
  </si>
  <si>
    <t xml:space="preserve">AIGREFEUILLE </t>
  </si>
  <si>
    <t>TONNAY CHARENTE 1</t>
  </si>
  <si>
    <t>PET. ROCHEFORTAISE</t>
  </si>
  <si>
    <t xml:space="preserve">ROCHEFORT CP  </t>
  </si>
  <si>
    <t xml:space="preserve">ST PIERRE D'OLERON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</si>
</sst>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0" fillId="0" borderId="25" xfId="0" applyBorder="1" applyAlignment="1">
      <alignment horizontal="center" vertical="center"/>
    </xf>
    <xf numFmtId="0" fontId="0" fillId="3" borderId="0" xfId="0" applyFill="1"/>
    <xf numFmtId="0" fontId="0" fillId="7" borderId="0" xfId="0" applyFill="1"/>
    <xf numFmtId="0" fontId="0" fillId="4" borderId="0" xfId="0" applyFill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34" xfId="0" applyBorder="1"/>
    <xf numFmtId="0" fontId="2" fillId="0" borderId="0" xfId="0" applyFont="1"/>
    <xf numFmtId="0" fontId="2" fillId="6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34" xfId="0" applyFont="1" applyBorder="1" applyAlignment="1">
      <alignment vertical="center"/>
    </xf>
    <xf numFmtId="0" fontId="2" fillId="5" borderId="5" xfId="0" applyFont="1" applyFill="1" applyBorder="1"/>
    <xf numFmtId="0" fontId="2" fillId="5" borderId="6" xfId="0" applyFont="1" applyFill="1" applyBorder="1" applyAlignment="1">
      <alignment horizontal="center" vertical="center"/>
    </xf>
    <xf numFmtId="0" fontId="2" fillId="2" borderId="36" xfId="0" applyFont="1" applyFill="1" applyBorder="1"/>
    <xf numFmtId="0" fontId="2" fillId="5" borderId="16" xfId="0" applyFont="1" applyFill="1" applyBorder="1" applyAlignment="1">
      <alignment horizontal="center" vertical="center"/>
    </xf>
    <xf numFmtId="0" fontId="2" fillId="5" borderId="3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36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0" fillId="6" borderId="0" xfId="0" applyFill="1"/>
    <xf numFmtId="0" fontId="0" fillId="6" borderId="25" xfId="0" applyFill="1" applyBorder="1" applyAlignment="1">
      <alignment horizontal="center" vertical="center"/>
    </xf>
    <xf numFmtId="0" fontId="0" fillId="6" borderId="8" xfId="0" applyFill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6" borderId="25" xfId="0" applyFill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0" fillId="0" borderId="35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8" borderId="18" xfId="0" applyFont="1" applyFill="1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0" fillId="10" borderId="17" xfId="0" applyFill="1" applyBorder="1" applyAlignment="1" applyProtection="1">
      <alignment horizontal="center" vertical="center"/>
      <protection locked="0"/>
    </xf>
    <xf numFmtId="0" fontId="0" fillId="10" borderId="4" xfId="0" applyFill="1" applyBorder="1" applyAlignment="1" applyProtection="1">
      <alignment horizontal="center" vertical="center"/>
      <protection locked="0"/>
    </xf>
    <xf numFmtId="0" fontId="0" fillId="10" borderId="1" xfId="0" applyFill="1" applyBorder="1" applyAlignment="1" applyProtection="1">
      <alignment horizontal="center" vertical="center"/>
      <protection locked="0"/>
    </xf>
    <xf numFmtId="0" fontId="0" fillId="10" borderId="3" xfId="0" applyFill="1" applyBorder="1" applyAlignment="1" applyProtection="1">
      <alignment horizontal="center" vertical="center"/>
      <protection locked="0"/>
    </xf>
    <xf numFmtId="0" fontId="0" fillId="10" borderId="31" xfId="0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center" vertical="center"/>
      <protection locked="0"/>
    </xf>
    <xf numFmtId="0" fontId="0" fillId="10" borderId="32" xfId="0" applyFill="1" applyBorder="1" applyAlignment="1" applyProtection="1">
      <alignment horizontal="center" vertical="center"/>
      <protection locked="0"/>
    </xf>
    <xf numFmtId="0" fontId="0" fillId="10" borderId="17" xfId="0" applyFill="1" applyBorder="1" applyAlignment="1">
      <alignment horizontal="center" vertical="center"/>
    </xf>
    <xf numFmtId="0" fontId="0" fillId="10" borderId="4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0" borderId="31" xfId="0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4" fillId="0" borderId="22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0" fillId="0" borderId="47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5" borderId="47" xfId="0" applyFont="1" applyFill="1" applyBorder="1" applyAlignment="1">
      <alignment horizontal="center" vertical="center"/>
    </xf>
    <xf numFmtId="0" fontId="2" fillId="5" borderId="48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2" fillId="8" borderId="5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0" fillId="0" borderId="22" xfId="0" applyBorder="1"/>
    <xf numFmtId="0" fontId="2" fillId="8" borderId="16" xfId="0" applyFont="1" applyFill="1" applyBorder="1" applyAlignment="1">
      <alignment horizontal="center"/>
    </xf>
    <xf numFmtId="0" fontId="2" fillId="8" borderId="42" xfId="0" applyFont="1" applyFill="1" applyBorder="1" applyAlignment="1">
      <alignment horizontal="center"/>
    </xf>
    <xf numFmtId="0" fontId="2" fillId="8" borderId="50" xfId="0" applyFont="1" applyFill="1" applyBorder="1" applyAlignment="1">
      <alignment horizontal="center"/>
    </xf>
    <xf numFmtId="0" fontId="0" fillId="8" borderId="43" xfId="0" applyFill="1" applyBorder="1" applyAlignment="1">
      <alignment horizontal="center"/>
    </xf>
    <xf numFmtId="0" fontId="0" fillId="8" borderId="44" xfId="0" applyFill="1" applyBorder="1" applyAlignment="1">
      <alignment horizontal="center"/>
    </xf>
    <xf numFmtId="0" fontId="0" fillId="0" borderId="2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/>
    <xf numFmtId="0" fontId="0" fillId="0" borderId="13" xfId="0" applyBorder="1"/>
    <xf numFmtId="0" fontId="0" fillId="0" borderId="52" xfId="0" applyBorder="1"/>
    <xf numFmtId="0" fontId="2" fillId="2" borderId="5" xfId="0" applyFont="1" applyFill="1" applyBorder="1"/>
    <xf numFmtId="0" fontId="0" fillId="0" borderId="53" xfId="0" applyBorder="1"/>
    <xf numFmtId="0" fontId="2" fillId="5" borderId="53" xfId="0" applyFont="1" applyFill="1" applyBorder="1"/>
    <xf numFmtId="0" fontId="2" fillId="2" borderId="35" xfId="0" applyFont="1" applyFill="1" applyBorder="1" applyAlignment="1">
      <alignment horizontal="center" vertical="center"/>
    </xf>
    <xf numFmtId="0" fontId="0" fillId="0" borderId="35" xfId="0" applyBorder="1" applyAlignment="1">
      <alignment horizontal="left"/>
    </xf>
    <xf numFmtId="0" fontId="2" fillId="8" borderId="54" xfId="0" applyFont="1" applyFill="1" applyBorder="1" applyAlignment="1">
      <alignment horizontal="center"/>
    </xf>
    <xf numFmtId="0" fontId="2" fillId="8" borderId="55" xfId="0" applyFont="1" applyFill="1" applyBorder="1" applyAlignment="1">
      <alignment horizontal="center"/>
    </xf>
    <xf numFmtId="0" fontId="0" fillId="0" borderId="45" xfId="0" applyBorder="1" applyAlignment="1">
      <alignment horizontal="left"/>
    </xf>
    <xf numFmtId="0" fontId="2" fillId="8" borderId="13" xfId="0" applyFont="1" applyFill="1" applyBorder="1" applyAlignment="1">
      <alignment horizontal="center"/>
    </xf>
    <xf numFmtId="0" fontId="0" fillId="0" borderId="46" xfId="0" applyBorder="1" applyAlignment="1">
      <alignment horizontal="left"/>
    </xf>
    <xf numFmtId="0" fontId="2" fillId="8" borderId="15" xfId="0" applyFont="1" applyFill="1" applyBorder="1" applyAlignment="1">
      <alignment horizontal="center"/>
    </xf>
    <xf numFmtId="0" fontId="2" fillId="8" borderId="44" xfId="0" applyFont="1" applyFill="1" applyBorder="1" applyAlignment="1">
      <alignment horizontal="center"/>
    </xf>
    <xf numFmtId="0" fontId="2" fillId="2" borderId="45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0" fillId="6" borderId="46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43" xfId="0" applyFill="1" applyBorder="1" applyAlignment="1">
      <alignment horizontal="center"/>
    </xf>
    <xf numFmtId="0" fontId="0" fillId="6" borderId="44" xfId="0" applyFill="1" applyBorder="1" applyAlignment="1">
      <alignment horizontal="center"/>
    </xf>
    <xf numFmtId="0" fontId="2" fillId="8" borderId="43" xfId="0" applyFont="1" applyFill="1" applyBorder="1" applyAlignment="1">
      <alignment horizontal="center"/>
    </xf>
    <xf numFmtId="0" fontId="0" fillId="6" borderId="45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0" fillId="6" borderId="4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0" borderId="19" xfId="0" applyBorder="1" applyAlignment="1">
      <alignment horizontal="left"/>
    </xf>
    <xf numFmtId="0" fontId="0" fillId="0" borderId="13" xfId="0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0" fillId="0" borderId="22" xfId="0" applyNumberFormat="1" applyBorder="1" applyAlignment="1" applyProtection="1">
      <alignment horizontal="center"/>
      <protection locked="0"/>
    </xf>
    <xf numFmtId="49" fontId="0" fillId="0" borderId="24" xfId="0" applyNumberFormat="1" applyBorder="1" applyAlignment="1" applyProtection="1">
      <alignment horizontal="center"/>
      <protection locked="0"/>
    </xf>
    <xf numFmtId="49" fontId="0" fillId="0" borderId="7" xfId="0" applyNumberFormat="1" applyBorder="1" applyAlignment="1" applyProtection="1">
      <alignment horizontal="center"/>
      <protection locked="0"/>
    </xf>
    <xf numFmtId="49" fontId="0" fillId="0" borderId="9" xfId="0" applyNumberFormat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49" fontId="0" fillId="0" borderId="22" xfId="0" applyNumberFormat="1" applyBorder="1" applyAlignment="1">
      <alignment horizontal="center"/>
    </xf>
    <xf numFmtId="49" fontId="0" fillId="0" borderId="24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0" fontId="0" fillId="0" borderId="12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6" borderId="14" xfId="0" applyFill="1" applyBorder="1" applyAlignment="1">
      <alignment horizontal="left" vertical="center"/>
    </xf>
    <xf numFmtId="0" fontId="0" fillId="6" borderId="20" xfId="0" applyFill="1" applyBorder="1" applyAlignment="1">
      <alignment horizontal="left" vertical="center"/>
    </xf>
    <xf numFmtId="0" fontId="0" fillId="6" borderId="15" xfId="0" applyFill="1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6" borderId="28" xfId="0" applyFill="1" applyBorder="1" applyAlignment="1">
      <alignment horizontal="left" vertical="center"/>
    </xf>
    <xf numFmtId="0" fontId="0" fillId="6" borderId="0" xfId="0" applyFill="1" applyAlignment="1">
      <alignment horizontal="left" vertical="center"/>
    </xf>
    <xf numFmtId="0" fontId="0" fillId="6" borderId="41" xfId="0" applyFill="1" applyBorder="1" applyAlignment="1">
      <alignment horizontal="left" vertic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0" fillId="6" borderId="12" xfId="0" applyFill="1" applyBorder="1" applyAlignment="1">
      <alignment horizontal="left" vertical="center"/>
    </xf>
    <xf numFmtId="0" fontId="0" fillId="6" borderId="19" xfId="0" applyFill="1" applyBorder="1" applyAlignment="1">
      <alignment horizontal="left" vertical="center"/>
    </xf>
    <xf numFmtId="0" fontId="0" fillId="6" borderId="13" xfId="0" applyFill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6" borderId="27" xfId="0" applyFill="1" applyBorder="1" applyAlignment="1">
      <alignment horizontal="left" vertical="center"/>
    </xf>
    <xf numFmtId="0" fontId="0" fillId="6" borderId="25" xfId="0" applyFill="1" applyBorder="1" applyAlignment="1">
      <alignment horizontal="left" vertical="center"/>
    </xf>
    <xf numFmtId="0" fontId="0" fillId="6" borderId="26" xfId="0" applyFill="1" applyBorder="1" applyAlignment="1">
      <alignment horizontal="left" vertical="center"/>
    </xf>
    <xf numFmtId="0" fontId="1" fillId="6" borderId="7" xfId="0" applyFont="1" applyFill="1" applyBorder="1" applyAlignment="1">
      <alignment horizontal="right" vertical="center"/>
    </xf>
    <xf numFmtId="0" fontId="1" fillId="6" borderId="8" xfId="0" applyFont="1" applyFill="1" applyBorder="1" applyAlignment="1">
      <alignment horizontal="right" vertical="center"/>
    </xf>
    <xf numFmtId="0" fontId="1" fillId="6" borderId="8" xfId="0" applyFont="1" applyFill="1" applyBorder="1" applyAlignment="1" applyProtection="1">
      <alignment horizontal="right" vertical="center"/>
      <protection locked="0"/>
    </xf>
    <xf numFmtId="16" fontId="1" fillId="6" borderId="8" xfId="0" applyNumberFormat="1" applyFont="1" applyFill="1" applyBorder="1" applyAlignment="1" applyProtection="1">
      <alignment horizontal="center" vertical="center"/>
      <protection locked="0"/>
    </xf>
    <xf numFmtId="0" fontId="1" fillId="6" borderId="8" xfId="0" applyFont="1" applyFill="1" applyBorder="1" applyAlignment="1" applyProtection="1">
      <alignment horizontal="center" vertical="center"/>
      <protection locked="0"/>
    </xf>
    <xf numFmtId="0" fontId="0" fillId="6" borderId="38" xfId="0" applyFill="1" applyBorder="1" applyAlignment="1">
      <alignment horizontal="left" vertical="center"/>
    </xf>
    <xf numFmtId="0" fontId="0" fillId="6" borderId="39" xfId="0" applyFill="1" applyBorder="1" applyAlignment="1">
      <alignment horizontal="left" vertical="center"/>
    </xf>
    <xf numFmtId="0" fontId="0" fillId="6" borderId="40" xfId="0" applyFill="1" applyBorder="1" applyAlignment="1">
      <alignment horizontal="left" vertical="center"/>
    </xf>
    <xf numFmtId="0" fontId="0" fillId="6" borderId="22" xfId="0" applyFill="1" applyBorder="1" applyAlignment="1">
      <alignment horizontal="left" vertical="center"/>
    </xf>
    <xf numFmtId="0" fontId="0" fillId="6" borderId="23" xfId="0" applyFill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6" borderId="37" xfId="0" applyFill="1" applyBorder="1" applyAlignment="1">
      <alignment horizontal="left" vertical="center"/>
    </xf>
    <xf numFmtId="0" fontId="0" fillId="9" borderId="12" xfId="0" applyFill="1" applyBorder="1" applyAlignment="1" applyProtection="1">
      <alignment horizontal="left" vertical="center"/>
      <protection locked="0"/>
    </xf>
    <xf numFmtId="0" fontId="0" fillId="9" borderId="19" xfId="0" applyFill="1" applyBorder="1" applyAlignment="1" applyProtection="1">
      <alignment horizontal="left" vertical="center"/>
      <protection locked="0"/>
    </xf>
    <xf numFmtId="0" fontId="0" fillId="9" borderId="13" xfId="0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0" fillId="9" borderId="14" xfId="0" applyFill="1" applyBorder="1" applyAlignment="1" applyProtection="1">
      <alignment horizontal="left" vertical="center"/>
      <protection locked="0"/>
    </xf>
    <xf numFmtId="0" fontId="0" fillId="9" borderId="20" xfId="0" applyFill="1" applyBorder="1" applyAlignment="1" applyProtection="1">
      <alignment horizontal="left" vertical="center"/>
      <protection locked="0"/>
    </xf>
    <xf numFmtId="0" fontId="0" fillId="9" borderId="15" xfId="0" applyFill="1" applyBorder="1" applyAlignment="1" applyProtection="1">
      <alignment horizontal="left" vertical="center"/>
      <protection locked="0"/>
    </xf>
    <xf numFmtId="0" fontId="0" fillId="9" borderId="27" xfId="0" applyFill="1" applyBorder="1" applyAlignment="1" applyProtection="1">
      <alignment horizontal="left" vertical="center"/>
      <protection locked="0"/>
    </xf>
    <xf numFmtId="0" fontId="0" fillId="9" borderId="25" xfId="0" applyFill="1" applyBorder="1" applyAlignment="1" applyProtection="1">
      <alignment horizontal="left" vertical="center"/>
      <protection locked="0"/>
    </xf>
    <xf numFmtId="0" fontId="0" fillId="9" borderId="26" xfId="0" applyFill="1" applyBorder="1" applyAlignment="1" applyProtection="1">
      <alignment horizontal="left" vertical="center"/>
      <protection locked="0"/>
    </xf>
    <xf numFmtId="0" fontId="0" fillId="9" borderId="10" xfId="0" applyFill="1" applyBorder="1" applyAlignment="1" applyProtection="1">
      <alignment horizontal="left" vertical="center"/>
      <protection locked="0"/>
    </xf>
    <xf numFmtId="0" fontId="0" fillId="9" borderId="21" xfId="0" applyFill="1" applyBorder="1" applyAlignment="1" applyProtection="1">
      <alignment horizontal="left" vertical="center"/>
      <protection locked="0"/>
    </xf>
    <xf numFmtId="0" fontId="0" fillId="9" borderId="11" xfId="0" applyFill="1" applyBorder="1" applyAlignment="1" applyProtection="1">
      <alignment horizontal="left" vertical="center"/>
      <protection locked="0"/>
    </xf>
    <xf numFmtId="0" fontId="0" fillId="9" borderId="22" xfId="0" applyFill="1" applyBorder="1" applyAlignment="1" applyProtection="1">
      <alignment horizontal="left" vertical="center"/>
      <protection locked="0"/>
    </xf>
    <xf numFmtId="0" fontId="0" fillId="9" borderId="23" xfId="0" applyFill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2" fillId="5" borderId="25" xfId="0" applyFont="1" applyFill="1" applyBorder="1" applyAlignment="1">
      <alignment horizontal="center" vertical="center"/>
    </xf>
    <xf numFmtId="0" fontId="1" fillId="6" borderId="8" xfId="0" applyFont="1" applyFill="1" applyBorder="1" applyAlignment="1" applyProtection="1">
      <alignment horizontal="left" vertical="center"/>
      <protection locked="0"/>
    </xf>
    <xf numFmtId="49" fontId="0" fillId="0" borderId="53" xfId="0" applyNumberFormat="1" applyBorder="1" applyAlignment="1" applyProtection="1">
      <alignment horizontal="center"/>
      <protection locked="0"/>
    </xf>
  </cellXfs>
  <cellStyles count="1">
    <cellStyle name="Normal" xfId="0" builtinId="0"/>
  </cellStyles>
  <dxfs count="92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9" defaultPivotStyle="PivotStyleLight16"/>
  <colors>
    <mruColors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L76"/>
  <sheetViews>
    <sheetView topLeftCell="B1" zoomScaleNormal="100" workbookViewId="0">
      <selection activeCell="B2" sqref="B2:Q2"/>
    </sheetView>
  </sheetViews>
  <sheetFormatPr baseColWidth="10"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86" t="s">
        <v>45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3"/>
    <row r="7" spans="2:19" ht="16.5" customHeight="1" thickBot="1" x14ac:dyDescent="0.35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" customHeight="1" thickBot="1" x14ac:dyDescent="0.35">
      <c r="B8" s="159" t="s">
        <v>157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" customHeight="1" x14ac:dyDescent="0.3">
      <c r="B9" s="181" t="s">
        <v>28</v>
      </c>
      <c r="C9" s="182"/>
      <c r="D9" s="183"/>
      <c r="E9" s="52"/>
      <c r="F9" s="184" t="s">
        <v>32</v>
      </c>
      <c r="G9" s="185"/>
      <c r="H9" s="185"/>
      <c r="I9" s="185"/>
      <c r="J9" s="185"/>
      <c r="K9" s="185"/>
      <c r="L9" s="56"/>
      <c r="N9" s="2"/>
      <c r="O9" s="174" t="s">
        <v>2</v>
      </c>
      <c r="P9" s="174"/>
      <c r="Q9" s="174"/>
      <c r="R9" s="174"/>
      <c r="S9" s="174"/>
    </row>
    <row r="10" spans="2:19" ht="12.9" customHeight="1" x14ac:dyDescent="0.3">
      <c r="B10" s="171" t="s">
        <v>29</v>
      </c>
      <c r="C10" s="172"/>
      <c r="D10" s="173"/>
      <c r="E10" s="53"/>
      <c r="F10" s="171" t="s">
        <v>33</v>
      </c>
      <c r="G10" s="172"/>
      <c r="H10" s="172"/>
      <c r="I10" s="172"/>
      <c r="J10" s="172"/>
      <c r="K10" s="173"/>
      <c r="L10" s="57"/>
      <c r="N10" s="3"/>
      <c r="O10" s="174" t="s">
        <v>3</v>
      </c>
      <c r="P10" s="174"/>
      <c r="Q10" s="174"/>
      <c r="R10" s="174"/>
      <c r="S10" s="174"/>
    </row>
    <row r="11" spans="2:19" ht="12.9" customHeight="1" x14ac:dyDescent="0.3">
      <c r="B11" s="171" t="s">
        <v>30</v>
      </c>
      <c r="C11" s="172"/>
      <c r="D11" s="173"/>
      <c r="E11" s="54"/>
      <c r="F11" s="171" t="s">
        <v>34</v>
      </c>
      <c r="G11" s="172"/>
      <c r="H11" s="172"/>
      <c r="I11" s="172"/>
      <c r="J11" s="172"/>
      <c r="K11" s="173"/>
      <c r="L11" s="57"/>
      <c r="N11" s="4"/>
      <c r="O11" s="174" t="s">
        <v>4</v>
      </c>
      <c r="P11" s="174"/>
      <c r="Q11" s="174"/>
      <c r="R11" s="174"/>
      <c r="S11" s="174"/>
    </row>
    <row r="12" spans="2:19" ht="12.9" customHeight="1" thickBot="1" x14ac:dyDescent="0.35">
      <c r="B12" s="175" t="s">
        <v>31</v>
      </c>
      <c r="C12" s="176"/>
      <c r="D12" s="177"/>
      <c r="E12" s="55"/>
      <c r="F12" s="178" t="s">
        <v>35</v>
      </c>
      <c r="G12" s="179"/>
      <c r="H12" s="179"/>
      <c r="I12" s="179"/>
      <c r="J12" s="179"/>
      <c r="K12" s="180"/>
      <c r="L12" s="58"/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59" t="s">
        <v>157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" customHeight="1" x14ac:dyDescent="0.3">
      <c r="B15" s="167" t="str">
        <f>F9</f>
        <v xml:space="preserve"> ST XANDRE 1</v>
      </c>
      <c r="C15" s="168"/>
      <c r="D15" s="170"/>
      <c r="E15" s="52"/>
      <c r="F15" s="150" t="str">
        <f>F11</f>
        <v>SUERGERES 1</v>
      </c>
      <c r="G15" s="151"/>
      <c r="H15" s="151"/>
      <c r="I15" s="151"/>
      <c r="J15" s="151"/>
      <c r="K15" s="152"/>
      <c r="L15" s="56"/>
    </row>
    <row r="16" spans="2:19" ht="12.9" customHeight="1" x14ac:dyDescent="0.3">
      <c r="B16" s="150" t="str">
        <f>B9</f>
        <v>ROCHEFORT PM2</v>
      </c>
      <c r="C16" s="151"/>
      <c r="D16" s="152"/>
      <c r="E16" s="53"/>
      <c r="F16" s="150" t="str">
        <f>B11</f>
        <v>CHATELAILLON 2</v>
      </c>
      <c r="G16" s="151"/>
      <c r="H16" s="151"/>
      <c r="I16" s="151"/>
      <c r="J16" s="151"/>
      <c r="K16" s="152"/>
      <c r="L16" s="57"/>
    </row>
    <row r="17" spans="2:12" ht="12.9" customHeight="1" x14ac:dyDescent="0.3">
      <c r="B17" s="150" t="str">
        <f>B10</f>
        <v>MIREUIL 1</v>
      </c>
      <c r="C17" s="151"/>
      <c r="D17" s="152"/>
      <c r="E17" s="54"/>
      <c r="F17" s="150" t="str">
        <f>B12</f>
        <v>MARANS 1</v>
      </c>
      <c r="G17" s="151"/>
      <c r="H17" s="151"/>
      <c r="I17" s="151"/>
      <c r="J17" s="151"/>
      <c r="K17" s="152"/>
      <c r="L17" s="57"/>
    </row>
    <row r="18" spans="2:12" ht="12.9" customHeight="1" thickBot="1" x14ac:dyDescent="0.35">
      <c r="B18" s="132" t="str">
        <f>F10</f>
        <v>STE MARIE DE RE 1</v>
      </c>
      <c r="C18" s="133"/>
      <c r="D18" s="134"/>
      <c r="E18" s="55"/>
      <c r="F18" s="156" t="str">
        <f>F12</f>
        <v>LES MATHES 1</v>
      </c>
      <c r="G18" s="157"/>
      <c r="H18" s="157"/>
      <c r="I18" s="157"/>
      <c r="J18" s="157"/>
      <c r="K18" s="158"/>
      <c r="L18" s="58"/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59" t="s">
        <v>158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" customHeight="1" x14ac:dyDescent="0.3">
      <c r="B21" s="164" t="str">
        <f>B10</f>
        <v>MIREUIL 1</v>
      </c>
      <c r="C21" s="165"/>
      <c r="D21" s="166"/>
      <c r="E21" s="52"/>
      <c r="F21" s="167" t="str">
        <f>B11</f>
        <v>CHATELAILLON 2</v>
      </c>
      <c r="G21" s="168"/>
      <c r="H21" s="168"/>
      <c r="I21" s="168"/>
      <c r="J21" s="168"/>
      <c r="K21" s="168"/>
      <c r="L21" s="56"/>
    </row>
    <row r="22" spans="2:12" ht="12.9" customHeight="1" x14ac:dyDescent="0.3">
      <c r="B22" s="150" t="str">
        <f>B9</f>
        <v>ROCHEFORT PM2</v>
      </c>
      <c r="C22" s="151"/>
      <c r="D22" s="152"/>
      <c r="E22" s="53"/>
      <c r="F22" s="150" t="str">
        <f>B12</f>
        <v>MARANS 1</v>
      </c>
      <c r="G22" s="151"/>
      <c r="H22" s="151"/>
      <c r="I22" s="151"/>
      <c r="J22" s="151"/>
      <c r="K22" s="152"/>
      <c r="L22" s="57"/>
    </row>
    <row r="23" spans="2:12" ht="12.9" customHeight="1" x14ac:dyDescent="0.3">
      <c r="B23" s="150" t="str">
        <f>F10</f>
        <v>STE MARIE DE RE 1</v>
      </c>
      <c r="C23" s="151"/>
      <c r="D23" s="152"/>
      <c r="E23" s="54"/>
      <c r="F23" s="150" t="str">
        <f>F11</f>
        <v>SUERGERES 1</v>
      </c>
      <c r="G23" s="151"/>
      <c r="H23" s="151"/>
      <c r="I23" s="151"/>
      <c r="J23" s="151"/>
      <c r="K23" s="152"/>
      <c r="L23" s="57"/>
    </row>
    <row r="24" spans="2:12" ht="12.9" customHeight="1" thickBot="1" x14ac:dyDescent="0.35">
      <c r="B24" s="132" t="str">
        <f>F9</f>
        <v xml:space="preserve"> ST XANDRE 1</v>
      </c>
      <c r="C24" s="133"/>
      <c r="D24" s="134"/>
      <c r="E24" s="55"/>
      <c r="F24" s="156" t="str">
        <f>F12</f>
        <v>LES MATHES 1</v>
      </c>
      <c r="G24" s="157"/>
      <c r="H24" s="157"/>
      <c r="I24" s="157"/>
      <c r="J24" s="157"/>
      <c r="K24" s="158"/>
      <c r="L24" s="58"/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59" t="s">
        <v>159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" customHeight="1" x14ac:dyDescent="0.3">
      <c r="B27" s="141" t="str">
        <f>F10</f>
        <v>STE MARIE DE RE 1</v>
      </c>
      <c r="C27" s="142"/>
      <c r="D27" s="143"/>
      <c r="E27" s="52"/>
      <c r="F27" s="167" t="str">
        <f>F9</f>
        <v xml:space="preserve"> ST XANDRE 1</v>
      </c>
      <c r="G27" s="168"/>
      <c r="H27" s="168"/>
      <c r="I27" s="168"/>
      <c r="J27" s="168"/>
      <c r="K27" s="168"/>
      <c r="L27" s="56"/>
    </row>
    <row r="28" spans="2:12" ht="12.9" customHeight="1" x14ac:dyDescent="0.3">
      <c r="B28" s="150" t="str">
        <f>B9</f>
        <v>ROCHEFORT PM2</v>
      </c>
      <c r="C28" s="151"/>
      <c r="D28" s="152"/>
      <c r="E28" s="53"/>
      <c r="F28" s="128" t="str">
        <f>B10</f>
        <v>MIREUIL 1</v>
      </c>
      <c r="G28" s="129"/>
      <c r="H28" s="129"/>
      <c r="I28" s="129"/>
      <c r="J28" s="129"/>
      <c r="K28" s="130"/>
      <c r="L28" s="57"/>
    </row>
    <row r="29" spans="2:12" ht="12.9" customHeight="1" x14ac:dyDescent="0.3">
      <c r="B29" s="128" t="str">
        <f>F11</f>
        <v>SUERGERES 1</v>
      </c>
      <c r="C29" s="129"/>
      <c r="D29" s="130"/>
      <c r="E29" s="54"/>
      <c r="F29" s="128" t="str">
        <f>B12</f>
        <v>MARANS 1</v>
      </c>
      <c r="G29" s="129"/>
      <c r="H29" s="129"/>
      <c r="I29" s="129"/>
      <c r="J29" s="129"/>
      <c r="K29" s="130"/>
      <c r="L29" s="57"/>
    </row>
    <row r="30" spans="2:12" ht="12.9" customHeight="1" thickBot="1" x14ac:dyDescent="0.35">
      <c r="B30" s="132" t="str">
        <f>B11</f>
        <v>CHATELAILLON 2</v>
      </c>
      <c r="C30" s="133"/>
      <c r="D30" s="134"/>
      <c r="E30" s="55"/>
      <c r="F30" s="156" t="str">
        <f>F12</f>
        <v>LES MATHES 1</v>
      </c>
      <c r="G30" s="157"/>
      <c r="H30" s="157"/>
      <c r="I30" s="157"/>
      <c r="J30" s="157"/>
      <c r="K30" s="158"/>
      <c r="L30" s="58"/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59" t="s">
        <v>160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" customHeight="1" x14ac:dyDescent="0.3">
      <c r="B33" s="164" t="str">
        <f>B11</f>
        <v>CHATELAILLON 2</v>
      </c>
      <c r="C33" s="165"/>
      <c r="D33" s="166"/>
      <c r="E33" s="52"/>
      <c r="F33" s="128" t="str">
        <f>B12</f>
        <v>MARANS 1</v>
      </c>
      <c r="G33" s="129"/>
      <c r="H33" s="129"/>
      <c r="I33" s="129"/>
      <c r="J33" s="129"/>
      <c r="K33" s="130"/>
      <c r="L33" s="56"/>
    </row>
    <row r="34" spans="2:17" ht="12.9" customHeight="1" x14ac:dyDescent="0.3">
      <c r="B34" s="150" t="str">
        <f>B9</f>
        <v>ROCHEFORT PM2</v>
      </c>
      <c r="C34" s="151"/>
      <c r="D34" s="152"/>
      <c r="E34" s="53"/>
      <c r="F34" s="150" t="str">
        <f>F10</f>
        <v>STE MARIE DE RE 1</v>
      </c>
      <c r="G34" s="151"/>
      <c r="H34" s="151"/>
      <c r="I34" s="151"/>
      <c r="J34" s="151"/>
      <c r="K34" s="152"/>
      <c r="L34" s="57"/>
    </row>
    <row r="35" spans="2:17" ht="12.9" customHeight="1" x14ac:dyDescent="0.3">
      <c r="B35" s="128" t="str">
        <f>F9</f>
        <v xml:space="preserve"> ST XANDRE 1</v>
      </c>
      <c r="C35" s="129"/>
      <c r="D35" s="130"/>
      <c r="E35" s="54"/>
      <c r="F35" s="128" t="str">
        <f>B10</f>
        <v>MIREUIL 1</v>
      </c>
      <c r="G35" s="129"/>
      <c r="H35" s="129"/>
      <c r="I35" s="129"/>
      <c r="J35" s="129"/>
      <c r="K35" s="130"/>
      <c r="L35" s="57"/>
    </row>
    <row r="36" spans="2:17" ht="12.75" customHeight="1" thickBot="1" x14ac:dyDescent="0.35">
      <c r="B36" s="138" t="str">
        <f>F11</f>
        <v>SUERGERES 1</v>
      </c>
      <c r="C36" s="139"/>
      <c r="D36" s="169"/>
      <c r="E36" s="55"/>
      <c r="F36" s="156" t="str">
        <f>F12</f>
        <v>LES MATHES 1</v>
      </c>
      <c r="G36" s="157"/>
      <c r="H36" s="157"/>
      <c r="I36" s="157"/>
      <c r="J36" s="157"/>
      <c r="K36" s="158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59" t="s">
        <v>160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" customHeight="1" x14ac:dyDescent="0.3">
      <c r="B39" s="164" t="str">
        <f>B12</f>
        <v>MARANS 1</v>
      </c>
      <c r="C39" s="165"/>
      <c r="D39" s="166"/>
      <c r="E39" s="52"/>
      <c r="F39" s="167" t="str">
        <f>F9</f>
        <v xml:space="preserve"> ST XANDRE 1</v>
      </c>
      <c r="G39" s="168"/>
      <c r="H39" s="168"/>
      <c r="I39" s="168"/>
      <c r="J39" s="168"/>
      <c r="K39" s="168"/>
      <c r="L39" s="56"/>
    </row>
    <row r="40" spans="2:17" ht="12.9" customHeight="1" x14ac:dyDescent="0.3">
      <c r="B40" s="150" t="str">
        <f>B9</f>
        <v>ROCHEFORT PM2</v>
      </c>
      <c r="C40" s="151"/>
      <c r="D40" s="152"/>
      <c r="E40" s="53"/>
      <c r="F40" s="150" t="str">
        <f>F11</f>
        <v>SUERGERES 1</v>
      </c>
      <c r="G40" s="151"/>
      <c r="H40" s="151"/>
      <c r="I40" s="151"/>
      <c r="J40" s="151"/>
      <c r="K40" s="152"/>
      <c r="L40" s="57"/>
    </row>
    <row r="41" spans="2:17" ht="12.9" customHeight="1" x14ac:dyDescent="0.3">
      <c r="B41" s="128" t="str">
        <f>F10</f>
        <v>STE MARIE DE RE 1</v>
      </c>
      <c r="C41" s="129"/>
      <c r="D41" s="130"/>
      <c r="E41" s="54"/>
      <c r="F41" s="128" t="str">
        <f>B11</f>
        <v>CHATELAILLON 2</v>
      </c>
      <c r="G41" s="129"/>
      <c r="H41" s="129"/>
      <c r="I41" s="129"/>
      <c r="J41" s="129"/>
      <c r="K41" s="130"/>
      <c r="L41" s="57"/>
    </row>
    <row r="42" spans="2:17" ht="12.9" customHeight="1" thickBot="1" x14ac:dyDescent="0.35">
      <c r="B42" s="132" t="str">
        <f>B10</f>
        <v>MIREUIL 1</v>
      </c>
      <c r="C42" s="133"/>
      <c r="D42" s="134"/>
      <c r="E42" s="55"/>
      <c r="F42" s="156" t="str">
        <f>F12</f>
        <v>LES MATHES 1</v>
      </c>
      <c r="G42" s="157"/>
      <c r="H42" s="157"/>
      <c r="I42" s="157"/>
      <c r="J42" s="157"/>
      <c r="K42" s="158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59" t="s">
        <v>161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" customHeight="1" thickBot="1" x14ac:dyDescent="0.35">
      <c r="B45" s="141" t="str">
        <f>F11</f>
        <v>SUERGERES 1</v>
      </c>
      <c r="C45" s="142"/>
      <c r="D45" s="143"/>
      <c r="E45" s="59"/>
      <c r="F45" s="144" t="str">
        <f>B10</f>
        <v>MIREUIL 1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" customHeight="1" x14ac:dyDescent="0.3">
      <c r="B46" s="150" t="str">
        <f>F9</f>
        <v xml:space="preserve"> ST XANDRE 1</v>
      </c>
      <c r="C46" s="151"/>
      <c r="D46" s="152"/>
      <c r="E46" s="60"/>
      <c r="F46" s="128" t="str">
        <f>B11</f>
        <v>CHATELAILLON 2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" customHeight="1" x14ac:dyDescent="0.3">
      <c r="B47" s="128" t="str">
        <f>F10</f>
        <v>STE MARIE DE RE 1</v>
      </c>
      <c r="C47" s="129"/>
      <c r="D47" s="130"/>
      <c r="E47" s="61"/>
      <c r="F47" s="128" t="str">
        <f>B12</f>
        <v>MARANS 1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" customHeight="1" thickBot="1" x14ac:dyDescent="0.35">
      <c r="B48" s="132" t="str">
        <f>B9</f>
        <v>ROCHEFORT PM2</v>
      </c>
      <c r="C48" s="133"/>
      <c r="D48" s="134"/>
      <c r="E48" s="55"/>
      <c r="F48" s="135" t="str">
        <f>F12</f>
        <v>LES MATHES 1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STE MARIE DE RE 1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MARANS 1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ROCHEFORT PM2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CHATELAILLON 2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SUERGERES 1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 xml:space="preserve"> ST XANDRE 1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MIREUIL 1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5">
      <c r="A60" s="25">
        <v>8</v>
      </c>
      <c r="B60" s="71" t="str">
        <f>F12</f>
        <v>LES MATHES 1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3"/>
    <row r="62" spans="1:38" ht="15.75" hidden="1" customHeight="1" x14ac:dyDescent="0.3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5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STE MARIE DE RE 1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" thickBot="1" x14ac:dyDescent="0.35">
      <c r="A67" s="78">
        <v>2</v>
      </c>
      <c r="B67" s="38" t="str">
        <v>MARANS 1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" thickBot="1" x14ac:dyDescent="0.35">
      <c r="A68" s="78">
        <v>3</v>
      </c>
      <c r="B68" s="38" t="str">
        <v>ROCHEFORT PM2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" thickBot="1" x14ac:dyDescent="0.35">
      <c r="A69" s="78">
        <v>4</v>
      </c>
      <c r="B69" s="38" t="str">
        <v>CHATELAILLON 2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" thickBot="1" x14ac:dyDescent="0.35">
      <c r="A70" s="78">
        <v>5</v>
      </c>
      <c r="B70" s="38" t="str">
        <v>SUERGERES 1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" thickBot="1" x14ac:dyDescent="0.35">
      <c r="A71" s="78">
        <v>6</v>
      </c>
      <c r="B71" s="38" t="str">
        <v xml:space="preserve"> ST XANDRE 1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" thickBot="1" x14ac:dyDescent="0.35">
      <c r="A72" s="78">
        <v>7</v>
      </c>
      <c r="B72" s="38" t="str">
        <v>MIREUIL 1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" thickBot="1" x14ac:dyDescent="0.35">
      <c r="A73" s="78">
        <v>8</v>
      </c>
      <c r="B73" s="39" t="str">
        <v>LES MATHES 1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3">
      <c r="B74" s="30"/>
      <c r="C74" s="30"/>
    </row>
    <row r="75" spans="1:19" ht="15.6" x14ac:dyDescent="0.3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3">
      <c r="B76" s="30"/>
      <c r="C76" s="30"/>
    </row>
  </sheetData>
  <sheetProtection sheet="1" objects="1" scenarios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91" priority="2" operator="containsText" text="Exempt">
      <formula>NOT(ISERROR(SEARCH("Exempt",B73)))</formula>
    </cfRule>
  </conditionalFormatting>
  <conditionalFormatting sqref="C60:S60">
    <cfRule type="containsText" dxfId="90" priority="3" operator="containsText" text="Exempt">
      <formula>NOT(ISERROR(SEARCH("Exempt",C60)))</formula>
    </cfRule>
  </conditionalFormatting>
  <conditionalFormatting sqref="D73:S73">
    <cfRule type="expression" dxfId="89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AL76"/>
  <sheetViews>
    <sheetView topLeftCell="B17" zoomScale="140" zoomScaleNormal="140" workbookViewId="0">
      <selection activeCell="B2" sqref="B2:Q2"/>
    </sheetView>
  </sheetViews>
  <sheetFormatPr baseColWidth="10"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86" t="s">
        <v>101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3"/>
    <row r="7" spans="2:19" ht="16.5" customHeight="1" thickBot="1" x14ac:dyDescent="0.35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" customHeight="1" thickBot="1" x14ac:dyDescent="0.35">
      <c r="B8" s="159" t="s">
        <v>184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" customHeight="1" x14ac:dyDescent="0.3">
      <c r="B9" s="181" t="s">
        <v>102</v>
      </c>
      <c r="C9" s="182"/>
      <c r="D9" s="183"/>
      <c r="E9" s="52"/>
      <c r="F9" s="184" t="s">
        <v>106</v>
      </c>
      <c r="G9" s="185"/>
      <c r="H9" s="185"/>
      <c r="I9" s="185"/>
      <c r="J9" s="185"/>
      <c r="K9" s="185"/>
      <c r="L9" s="56"/>
      <c r="N9" s="2"/>
      <c r="O9" s="174" t="s">
        <v>2</v>
      </c>
      <c r="P9" s="174"/>
      <c r="Q9" s="174"/>
      <c r="R9" s="174"/>
      <c r="S9" s="174"/>
    </row>
    <row r="10" spans="2:19" ht="12.9" customHeight="1" x14ac:dyDescent="0.3">
      <c r="B10" s="171" t="s">
        <v>103</v>
      </c>
      <c r="C10" s="172"/>
      <c r="D10" s="173"/>
      <c r="E10" s="53"/>
      <c r="F10" s="171" t="s">
        <v>107</v>
      </c>
      <c r="G10" s="172"/>
      <c r="H10" s="172"/>
      <c r="I10" s="172"/>
      <c r="J10" s="172"/>
      <c r="K10" s="173"/>
      <c r="L10" s="57"/>
      <c r="N10" s="3"/>
      <c r="O10" s="174" t="s">
        <v>3</v>
      </c>
      <c r="P10" s="174"/>
      <c r="Q10" s="174"/>
      <c r="R10" s="174"/>
      <c r="S10" s="174"/>
    </row>
    <row r="11" spans="2:19" ht="12.9" customHeight="1" x14ac:dyDescent="0.3">
      <c r="B11" s="171" t="s">
        <v>104</v>
      </c>
      <c r="C11" s="172"/>
      <c r="D11" s="173"/>
      <c r="E11" s="54"/>
      <c r="F11" s="171" t="s">
        <v>108</v>
      </c>
      <c r="G11" s="172"/>
      <c r="H11" s="172"/>
      <c r="I11" s="172"/>
      <c r="J11" s="172"/>
      <c r="K11" s="173"/>
      <c r="L11" s="57"/>
      <c r="N11" s="4"/>
      <c r="O11" s="174" t="s">
        <v>4</v>
      </c>
      <c r="P11" s="174"/>
      <c r="Q11" s="174"/>
      <c r="R11" s="174"/>
      <c r="S11" s="174"/>
    </row>
    <row r="12" spans="2:19" ht="12.9" customHeight="1" thickBot="1" x14ac:dyDescent="0.35">
      <c r="B12" s="175" t="s">
        <v>105</v>
      </c>
      <c r="C12" s="176"/>
      <c r="D12" s="177"/>
      <c r="E12" s="55"/>
      <c r="F12" s="178" t="s">
        <v>109</v>
      </c>
      <c r="G12" s="179"/>
      <c r="H12" s="179"/>
      <c r="I12" s="179"/>
      <c r="J12" s="179"/>
      <c r="K12" s="180"/>
      <c r="L12" s="58"/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59" t="s">
        <v>184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" customHeight="1" x14ac:dyDescent="0.3">
      <c r="B15" s="167" t="str">
        <f>F9</f>
        <v>ST GEORGES COTEAUX 1</v>
      </c>
      <c r="C15" s="168"/>
      <c r="D15" s="170"/>
      <c r="E15" s="52"/>
      <c r="F15" s="150" t="str">
        <f>F11</f>
        <v>ST TROJAN 1</v>
      </c>
      <c r="G15" s="151"/>
      <c r="H15" s="151"/>
      <c r="I15" s="151"/>
      <c r="J15" s="151"/>
      <c r="K15" s="152"/>
      <c r="L15" s="56"/>
    </row>
    <row r="16" spans="2:19" ht="12.9" customHeight="1" x14ac:dyDescent="0.3">
      <c r="B16" s="150" t="str">
        <f>B9</f>
        <v>LES MATHES 2</v>
      </c>
      <c r="C16" s="151"/>
      <c r="D16" s="152"/>
      <c r="E16" s="53"/>
      <c r="F16" s="150" t="str">
        <f>B11</f>
        <v>LE GUA 1</v>
      </c>
      <c r="G16" s="151"/>
      <c r="H16" s="151"/>
      <c r="I16" s="151"/>
      <c r="J16" s="151"/>
      <c r="K16" s="152"/>
      <c r="L16" s="57"/>
    </row>
    <row r="17" spans="2:12" ht="12.9" customHeight="1" x14ac:dyDescent="0.3">
      <c r="B17" s="150" t="str">
        <f>B10</f>
        <v>DOLUS OLERON 2</v>
      </c>
      <c r="C17" s="151"/>
      <c r="D17" s="152"/>
      <c r="E17" s="54"/>
      <c r="F17" s="150" t="str">
        <f>B12</f>
        <v>PORT DES BARQUES 2</v>
      </c>
      <c r="G17" s="151"/>
      <c r="H17" s="151"/>
      <c r="I17" s="151"/>
      <c r="J17" s="151"/>
      <c r="K17" s="152"/>
      <c r="L17" s="57"/>
    </row>
    <row r="18" spans="2:12" ht="12.9" customHeight="1" thickBot="1" x14ac:dyDescent="0.35">
      <c r="B18" s="132" t="str">
        <f>F10</f>
        <v>TONNAY CHARENTE 2</v>
      </c>
      <c r="C18" s="133"/>
      <c r="D18" s="134"/>
      <c r="E18" s="55"/>
      <c r="F18" s="156" t="str">
        <f>F12</f>
        <v>BORDS 1</v>
      </c>
      <c r="G18" s="157"/>
      <c r="H18" s="157"/>
      <c r="I18" s="157"/>
      <c r="J18" s="157"/>
      <c r="K18" s="158"/>
      <c r="L18" s="58"/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59" t="s">
        <v>185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" customHeight="1" x14ac:dyDescent="0.3">
      <c r="B21" s="164" t="str">
        <f>B10</f>
        <v>DOLUS OLERON 2</v>
      </c>
      <c r="C21" s="165"/>
      <c r="D21" s="166"/>
      <c r="E21" s="52"/>
      <c r="F21" s="167" t="str">
        <f>B11</f>
        <v>LE GUA 1</v>
      </c>
      <c r="G21" s="168"/>
      <c r="H21" s="168"/>
      <c r="I21" s="168"/>
      <c r="J21" s="168"/>
      <c r="K21" s="168"/>
      <c r="L21" s="56"/>
    </row>
    <row r="22" spans="2:12" ht="12.9" customHeight="1" x14ac:dyDescent="0.3">
      <c r="B22" s="150" t="str">
        <f>B9</f>
        <v>LES MATHES 2</v>
      </c>
      <c r="C22" s="151"/>
      <c r="D22" s="152"/>
      <c r="E22" s="53"/>
      <c r="F22" s="150" t="str">
        <f>B12</f>
        <v>PORT DES BARQUES 2</v>
      </c>
      <c r="G22" s="151"/>
      <c r="H22" s="151"/>
      <c r="I22" s="151"/>
      <c r="J22" s="151"/>
      <c r="K22" s="152"/>
      <c r="L22" s="57"/>
    </row>
    <row r="23" spans="2:12" ht="12.9" customHeight="1" x14ac:dyDescent="0.3">
      <c r="B23" s="150" t="str">
        <f>F10</f>
        <v>TONNAY CHARENTE 2</v>
      </c>
      <c r="C23" s="151"/>
      <c r="D23" s="152"/>
      <c r="E23" s="54"/>
      <c r="F23" s="150" t="str">
        <f>F11</f>
        <v>ST TROJAN 1</v>
      </c>
      <c r="G23" s="151"/>
      <c r="H23" s="151"/>
      <c r="I23" s="151"/>
      <c r="J23" s="151"/>
      <c r="K23" s="152"/>
      <c r="L23" s="57"/>
    </row>
    <row r="24" spans="2:12" ht="12.9" customHeight="1" thickBot="1" x14ac:dyDescent="0.35">
      <c r="B24" s="132" t="str">
        <f>F9</f>
        <v>ST GEORGES COTEAUX 1</v>
      </c>
      <c r="C24" s="133"/>
      <c r="D24" s="134"/>
      <c r="E24" s="55"/>
      <c r="F24" s="156" t="str">
        <f>F12</f>
        <v>BORDS 1</v>
      </c>
      <c r="G24" s="157"/>
      <c r="H24" s="157"/>
      <c r="I24" s="157"/>
      <c r="J24" s="157"/>
      <c r="K24" s="158"/>
      <c r="L24" s="58"/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59" t="s">
        <v>185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" customHeight="1" x14ac:dyDescent="0.3">
      <c r="B27" s="141" t="str">
        <f>F10</f>
        <v>TONNAY CHARENTE 2</v>
      </c>
      <c r="C27" s="142"/>
      <c r="D27" s="143"/>
      <c r="E27" s="52"/>
      <c r="F27" s="167" t="str">
        <f>F9</f>
        <v>ST GEORGES COTEAUX 1</v>
      </c>
      <c r="G27" s="168"/>
      <c r="H27" s="168"/>
      <c r="I27" s="168"/>
      <c r="J27" s="168"/>
      <c r="K27" s="168"/>
      <c r="L27" s="56"/>
    </row>
    <row r="28" spans="2:12" ht="12.9" customHeight="1" x14ac:dyDescent="0.3">
      <c r="B28" s="150" t="str">
        <f>B9</f>
        <v>LES MATHES 2</v>
      </c>
      <c r="C28" s="151"/>
      <c r="D28" s="152"/>
      <c r="E28" s="53"/>
      <c r="F28" s="128" t="str">
        <f>B10</f>
        <v>DOLUS OLERON 2</v>
      </c>
      <c r="G28" s="129"/>
      <c r="H28" s="129"/>
      <c r="I28" s="129"/>
      <c r="J28" s="129"/>
      <c r="K28" s="130"/>
      <c r="L28" s="57"/>
    </row>
    <row r="29" spans="2:12" ht="12.9" customHeight="1" x14ac:dyDescent="0.3">
      <c r="B29" s="128" t="str">
        <f>F11</f>
        <v>ST TROJAN 1</v>
      </c>
      <c r="C29" s="129"/>
      <c r="D29" s="130"/>
      <c r="E29" s="54"/>
      <c r="F29" s="128" t="str">
        <f>B12</f>
        <v>PORT DES BARQUES 2</v>
      </c>
      <c r="G29" s="129"/>
      <c r="H29" s="129"/>
      <c r="I29" s="129"/>
      <c r="J29" s="129"/>
      <c r="K29" s="130"/>
      <c r="L29" s="57"/>
    </row>
    <row r="30" spans="2:12" ht="12.9" customHeight="1" thickBot="1" x14ac:dyDescent="0.35">
      <c r="B30" s="132" t="str">
        <f>B11</f>
        <v>LE GUA 1</v>
      </c>
      <c r="C30" s="133"/>
      <c r="D30" s="134"/>
      <c r="E30" s="55"/>
      <c r="F30" s="156" t="str">
        <f>F12</f>
        <v>BORDS 1</v>
      </c>
      <c r="G30" s="157"/>
      <c r="H30" s="157"/>
      <c r="I30" s="157"/>
      <c r="J30" s="157"/>
      <c r="K30" s="158"/>
      <c r="L30" s="58"/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59" t="s">
        <v>186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" customHeight="1" x14ac:dyDescent="0.3">
      <c r="B33" s="164" t="str">
        <f>B11</f>
        <v>LE GUA 1</v>
      </c>
      <c r="C33" s="165"/>
      <c r="D33" s="166"/>
      <c r="E33" s="52"/>
      <c r="F33" s="128" t="str">
        <f>B12</f>
        <v>PORT DES BARQUES 2</v>
      </c>
      <c r="G33" s="129"/>
      <c r="H33" s="129"/>
      <c r="I33" s="129"/>
      <c r="J33" s="129"/>
      <c r="K33" s="130"/>
      <c r="L33" s="56"/>
    </row>
    <row r="34" spans="2:17" ht="12.9" customHeight="1" x14ac:dyDescent="0.3">
      <c r="B34" s="150" t="str">
        <f>B9</f>
        <v>LES MATHES 2</v>
      </c>
      <c r="C34" s="151"/>
      <c r="D34" s="152"/>
      <c r="E34" s="53"/>
      <c r="F34" s="150" t="str">
        <f>F10</f>
        <v>TONNAY CHARENTE 2</v>
      </c>
      <c r="G34" s="151"/>
      <c r="H34" s="151"/>
      <c r="I34" s="151"/>
      <c r="J34" s="151"/>
      <c r="K34" s="152"/>
      <c r="L34" s="57"/>
    </row>
    <row r="35" spans="2:17" ht="12.9" customHeight="1" x14ac:dyDescent="0.3">
      <c r="B35" s="128" t="str">
        <f>F9</f>
        <v>ST GEORGES COTEAUX 1</v>
      </c>
      <c r="C35" s="129"/>
      <c r="D35" s="130"/>
      <c r="E35" s="54"/>
      <c r="F35" s="128" t="str">
        <f>B10</f>
        <v>DOLUS OLERON 2</v>
      </c>
      <c r="G35" s="129"/>
      <c r="H35" s="129"/>
      <c r="I35" s="129"/>
      <c r="J35" s="129"/>
      <c r="K35" s="130"/>
      <c r="L35" s="57"/>
    </row>
    <row r="36" spans="2:17" ht="12.75" customHeight="1" thickBot="1" x14ac:dyDescent="0.35">
      <c r="B36" s="138" t="str">
        <f>F11</f>
        <v>ST TROJAN 1</v>
      </c>
      <c r="C36" s="139"/>
      <c r="D36" s="169"/>
      <c r="E36" s="55"/>
      <c r="F36" s="156" t="str">
        <f>F12</f>
        <v>BORDS 1</v>
      </c>
      <c r="G36" s="157"/>
      <c r="H36" s="157"/>
      <c r="I36" s="157"/>
      <c r="J36" s="157"/>
      <c r="K36" s="158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59" t="s">
        <v>186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" customHeight="1" x14ac:dyDescent="0.3">
      <c r="B39" s="164" t="str">
        <f>B12</f>
        <v>PORT DES BARQUES 2</v>
      </c>
      <c r="C39" s="165"/>
      <c r="D39" s="166"/>
      <c r="E39" s="52"/>
      <c r="F39" s="167" t="str">
        <f>F9</f>
        <v>ST GEORGES COTEAUX 1</v>
      </c>
      <c r="G39" s="168"/>
      <c r="H39" s="168"/>
      <c r="I39" s="168"/>
      <c r="J39" s="168"/>
      <c r="K39" s="168"/>
      <c r="L39" s="56"/>
    </row>
    <row r="40" spans="2:17" ht="12.9" customHeight="1" x14ac:dyDescent="0.3">
      <c r="B40" s="150" t="str">
        <f>B9</f>
        <v>LES MATHES 2</v>
      </c>
      <c r="C40" s="151"/>
      <c r="D40" s="152"/>
      <c r="E40" s="53"/>
      <c r="F40" s="150" t="str">
        <f>F11</f>
        <v>ST TROJAN 1</v>
      </c>
      <c r="G40" s="151"/>
      <c r="H40" s="151"/>
      <c r="I40" s="151"/>
      <c r="J40" s="151"/>
      <c r="K40" s="152"/>
      <c r="L40" s="57"/>
    </row>
    <row r="41" spans="2:17" ht="12.9" customHeight="1" x14ac:dyDescent="0.3">
      <c r="B41" s="128" t="str">
        <f>F10</f>
        <v>TONNAY CHARENTE 2</v>
      </c>
      <c r="C41" s="129"/>
      <c r="D41" s="130"/>
      <c r="E41" s="54"/>
      <c r="F41" s="128" t="str">
        <f>B11</f>
        <v>LE GUA 1</v>
      </c>
      <c r="G41" s="129"/>
      <c r="H41" s="129"/>
      <c r="I41" s="129"/>
      <c r="J41" s="129"/>
      <c r="K41" s="130"/>
      <c r="L41" s="57"/>
    </row>
    <row r="42" spans="2:17" ht="12.9" customHeight="1" thickBot="1" x14ac:dyDescent="0.35">
      <c r="B42" s="132" t="str">
        <f>B10</f>
        <v>DOLUS OLERON 2</v>
      </c>
      <c r="C42" s="133"/>
      <c r="D42" s="134"/>
      <c r="E42" s="55"/>
      <c r="F42" s="156" t="str">
        <f>F12</f>
        <v>BORDS 1</v>
      </c>
      <c r="G42" s="157"/>
      <c r="H42" s="157"/>
      <c r="I42" s="157"/>
      <c r="J42" s="157"/>
      <c r="K42" s="158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59" t="s">
        <v>187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" customHeight="1" thickBot="1" x14ac:dyDescent="0.35">
      <c r="B45" s="141" t="str">
        <f>F11</f>
        <v>ST TROJAN 1</v>
      </c>
      <c r="C45" s="142"/>
      <c r="D45" s="143"/>
      <c r="E45" s="59"/>
      <c r="F45" s="144" t="str">
        <f>B10</f>
        <v>DOLUS OLERON 2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" customHeight="1" x14ac:dyDescent="0.3">
      <c r="B46" s="150" t="str">
        <f>F9</f>
        <v>ST GEORGES COTEAUX 1</v>
      </c>
      <c r="C46" s="151"/>
      <c r="D46" s="152"/>
      <c r="E46" s="60"/>
      <c r="F46" s="128" t="str">
        <f>B11</f>
        <v>LE GUA 1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" customHeight="1" x14ac:dyDescent="0.3">
      <c r="B47" s="128" t="str">
        <f>F10</f>
        <v>TONNAY CHARENTE 2</v>
      </c>
      <c r="C47" s="129"/>
      <c r="D47" s="130"/>
      <c r="E47" s="61"/>
      <c r="F47" s="128" t="str">
        <f>B12</f>
        <v>PORT DES BARQUES 2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" customHeight="1" thickBot="1" x14ac:dyDescent="0.35">
      <c r="B48" s="132" t="str">
        <f>B9</f>
        <v>LES MATHES 2</v>
      </c>
      <c r="C48" s="133"/>
      <c r="D48" s="134"/>
      <c r="E48" s="55"/>
      <c r="F48" s="135" t="str">
        <f>F12</f>
        <v>BORDS 1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TONNAY CHARENTE 2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PORT DES BARQUES 2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LES MATHES 2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LE GUA 1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ST TROJAN 1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>ST GEORGES COTEAUX 1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DOLUS OLERON 2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5">
      <c r="A60" s="25">
        <v>8</v>
      </c>
      <c r="B60" s="71" t="str">
        <f>F12</f>
        <v>BORDS 1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3"/>
    <row r="62" spans="1:38" ht="15.75" hidden="1" customHeight="1" x14ac:dyDescent="0.3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5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TONNAY CHARENTE 2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" thickBot="1" x14ac:dyDescent="0.35">
      <c r="A67" s="78">
        <v>2</v>
      </c>
      <c r="B67" s="38" t="str">
        <v>PORT DES BARQUES 2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" thickBot="1" x14ac:dyDescent="0.35">
      <c r="A68" s="78">
        <v>3</v>
      </c>
      <c r="B68" s="38" t="str">
        <v>LES MATHES 2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" thickBot="1" x14ac:dyDescent="0.35">
      <c r="A69" s="78">
        <v>4</v>
      </c>
      <c r="B69" s="38" t="str">
        <v>LE GUA 1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" thickBot="1" x14ac:dyDescent="0.35">
      <c r="A70" s="78">
        <v>5</v>
      </c>
      <c r="B70" s="38" t="str">
        <v>ST TROJAN 1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" thickBot="1" x14ac:dyDescent="0.35">
      <c r="A71" s="78">
        <v>6</v>
      </c>
      <c r="B71" s="38" t="str">
        <v>ST GEORGES COTEAUX 1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" thickBot="1" x14ac:dyDescent="0.35">
      <c r="A72" s="78">
        <v>7</v>
      </c>
      <c r="B72" s="38" t="str">
        <v>DOLUS OLERON 2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" thickBot="1" x14ac:dyDescent="0.35">
      <c r="A73" s="78">
        <v>8</v>
      </c>
      <c r="B73" s="39" t="str">
        <v>BORDS 1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3">
      <c r="B74" s="30"/>
      <c r="C74" s="30"/>
    </row>
    <row r="75" spans="1:19" ht="15.6" x14ac:dyDescent="0.3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3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64" priority="2" operator="containsText" text="Exempt">
      <formula>NOT(ISERROR(SEARCH("Exempt",B73)))</formula>
    </cfRule>
  </conditionalFormatting>
  <conditionalFormatting sqref="C60:S60">
    <cfRule type="containsText" dxfId="63" priority="3" operator="containsText" text="Exempt">
      <formula>NOT(ISERROR(SEARCH("Exempt",C60)))</formula>
    </cfRule>
  </conditionalFormatting>
  <conditionalFormatting sqref="D73:S73">
    <cfRule type="expression" dxfId="62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AL76"/>
  <sheetViews>
    <sheetView topLeftCell="B16" zoomScale="144" zoomScaleNormal="144" workbookViewId="0">
      <selection activeCell="B2" sqref="B2:Q2"/>
    </sheetView>
  </sheetViews>
  <sheetFormatPr baseColWidth="10"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86" t="s">
        <v>110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3"/>
    <row r="7" spans="2:19" ht="16.5" customHeight="1" thickBot="1" x14ac:dyDescent="0.35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" customHeight="1" thickBot="1" x14ac:dyDescent="0.35">
      <c r="B8" s="159" t="s">
        <v>188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" customHeight="1" x14ac:dyDescent="0.3">
      <c r="B9" s="181" t="s">
        <v>111</v>
      </c>
      <c r="C9" s="182"/>
      <c r="D9" s="183"/>
      <c r="E9" s="52"/>
      <c r="F9" s="184" t="s">
        <v>114</v>
      </c>
      <c r="G9" s="185"/>
      <c r="H9" s="185"/>
      <c r="I9" s="185"/>
      <c r="J9" s="185"/>
      <c r="K9" s="185"/>
      <c r="L9" s="56"/>
      <c r="N9" s="2"/>
      <c r="O9" s="174" t="s">
        <v>2</v>
      </c>
      <c r="P9" s="174"/>
      <c r="Q9" s="174"/>
      <c r="R9" s="174"/>
      <c r="S9" s="174"/>
    </row>
    <row r="10" spans="2:19" ht="12.9" customHeight="1" x14ac:dyDescent="0.3">
      <c r="B10" s="171" t="s">
        <v>112</v>
      </c>
      <c r="C10" s="172"/>
      <c r="D10" s="173"/>
      <c r="E10" s="53"/>
      <c r="F10" s="171" t="s">
        <v>115</v>
      </c>
      <c r="G10" s="172"/>
      <c r="H10" s="172"/>
      <c r="I10" s="172"/>
      <c r="J10" s="172"/>
      <c r="K10" s="173"/>
      <c r="L10" s="57"/>
      <c r="N10" s="3"/>
      <c r="O10" s="174" t="s">
        <v>3</v>
      </c>
      <c r="P10" s="174"/>
      <c r="Q10" s="174"/>
      <c r="R10" s="174"/>
      <c r="S10" s="174"/>
    </row>
    <row r="11" spans="2:19" ht="12.9" customHeight="1" x14ac:dyDescent="0.3">
      <c r="B11" s="171" t="s">
        <v>113</v>
      </c>
      <c r="C11" s="172"/>
      <c r="D11" s="173"/>
      <c r="E11" s="54"/>
      <c r="F11" s="171" t="s">
        <v>116</v>
      </c>
      <c r="G11" s="172"/>
      <c r="H11" s="172"/>
      <c r="I11" s="172"/>
      <c r="J11" s="172"/>
      <c r="K11" s="173"/>
      <c r="L11" s="57"/>
      <c r="N11" s="4"/>
      <c r="O11" s="174" t="s">
        <v>4</v>
      </c>
      <c r="P11" s="174"/>
      <c r="Q11" s="174"/>
      <c r="R11" s="174"/>
      <c r="S11" s="174"/>
    </row>
    <row r="12" spans="2:19" ht="12.9" customHeight="1" thickBot="1" x14ac:dyDescent="0.35">
      <c r="B12" s="175" t="s">
        <v>206</v>
      </c>
      <c r="C12" s="176"/>
      <c r="D12" s="177"/>
      <c r="E12" s="55"/>
      <c r="F12" s="178" t="s">
        <v>117</v>
      </c>
      <c r="G12" s="179"/>
      <c r="H12" s="179"/>
      <c r="I12" s="179"/>
      <c r="J12" s="179"/>
      <c r="K12" s="180"/>
      <c r="L12" s="58"/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59" t="s">
        <v>188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" customHeight="1" x14ac:dyDescent="0.3">
      <c r="B15" s="167" t="str">
        <f>F9</f>
        <v>MARANS 3</v>
      </c>
      <c r="C15" s="168"/>
      <c r="D15" s="170"/>
      <c r="E15" s="52"/>
      <c r="F15" s="150" t="str">
        <f>F11</f>
        <v>AYTRE 2</v>
      </c>
      <c r="G15" s="151"/>
      <c r="H15" s="151"/>
      <c r="I15" s="151"/>
      <c r="J15" s="151"/>
      <c r="K15" s="152"/>
      <c r="L15" s="56"/>
    </row>
    <row r="16" spans="2:19" ht="12.9" customHeight="1" x14ac:dyDescent="0.3">
      <c r="B16" s="150" t="str">
        <f>B9</f>
        <v>TONNAY CHARENTE 3</v>
      </c>
      <c r="C16" s="151"/>
      <c r="D16" s="152"/>
      <c r="E16" s="53"/>
      <c r="F16" s="150" t="str">
        <f>B11</f>
        <v>PORT DES BARQUES 3</v>
      </c>
      <c r="G16" s="151"/>
      <c r="H16" s="151"/>
      <c r="I16" s="151"/>
      <c r="J16" s="151"/>
      <c r="K16" s="152"/>
      <c r="L16" s="57"/>
    </row>
    <row r="17" spans="2:12" ht="12.9" customHeight="1" x14ac:dyDescent="0.3">
      <c r="B17" s="150" t="str">
        <f>B10</f>
        <v>BORDS 2</v>
      </c>
      <c r="C17" s="151"/>
      <c r="D17" s="152"/>
      <c r="E17" s="54"/>
      <c r="F17" s="150" t="str">
        <f>B12</f>
        <v>AIGREFEUILLE 4</v>
      </c>
      <c r="G17" s="151"/>
      <c r="H17" s="151"/>
      <c r="I17" s="151"/>
      <c r="J17" s="151"/>
      <c r="K17" s="152"/>
      <c r="L17" s="57"/>
    </row>
    <row r="18" spans="2:12" ht="12.9" customHeight="1" thickBot="1" x14ac:dyDescent="0.35">
      <c r="B18" s="132" t="str">
        <f>F10</f>
        <v>ST XANDRE 6</v>
      </c>
      <c r="C18" s="133"/>
      <c r="D18" s="134"/>
      <c r="E18" s="55"/>
      <c r="F18" s="156" t="str">
        <f>F12</f>
        <v>LE THOU 2</v>
      </c>
      <c r="G18" s="157"/>
      <c r="H18" s="157"/>
      <c r="I18" s="157"/>
      <c r="J18" s="157"/>
      <c r="K18" s="158"/>
      <c r="L18" s="58"/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59" t="s">
        <v>189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" customHeight="1" x14ac:dyDescent="0.3">
      <c r="B21" s="164" t="str">
        <f>B10</f>
        <v>BORDS 2</v>
      </c>
      <c r="C21" s="165"/>
      <c r="D21" s="166"/>
      <c r="E21" s="52"/>
      <c r="F21" s="167" t="str">
        <f>B11</f>
        <v>PORT DES BARQUES 3</v>
      </c>
      <c r="G21" s="168"/>
      <c r="H21" s="168"/>
      <c r="I21" s="168"/>
      <c r="J21" s="168"/>
      <c r="K21" s="168"/>
      <c r="L21" s="56"/>
    </row>
    <row r="22" spans="2:12" ht="12.9" customHeight="1" x14ac:dyDescent="0.3">
      <c r="B22" s="150" t="str">
        <f>B9</f>
        <v>TONNAY CHARENTE 3</v>
      </c>
      <c r="C22" s="151"/>
      <c r="D22" s="152"/>
      <c r="E22" s="53"/>
      <c r="F22" s="150" t="str">
        <f>B12</f>
        <v>AIGREFEUILLE 4</v>
      </c>
      <c r="G22" s="151"/>
      <c r="H22" s="151"/>
      <c r="I22" s="151"/>
      <c r="J22" s="151"/>
      <c r="K22" s="152"/>
      <c r="L22" s="57"/>
    </row>
    <row r="23" spans="2:12" ht="12.9" customHeight="1" x14ac:dyDescent="0.3">
      <c r="B23" s="150" t="str">
        <f>F10</f>
        <v>ST XANDRE 6</v>
      </c>
      <c r="C23" s="151"/>
      <c r="D23" s="152"/>
      <c r="E23" s="54"/>
      <c r="F23" s="150" t="str">
        <f>F11</f>
        <v>AYTRE 2</v>
      </c>
      <c r="G23" s="151"/>
      <c r="H23" s="151"/>
      <c r="I23" s="151"/>
      <c r="J23" s="151"/>
      <c r="K23" s="152"/>
      <c r="L23" s="57"/>
    </row>
    <row r="24" spans="2:12" ht="12.9" customHeight="1" thickBot="1" x14ac:dyDescent="0.35">
      <c r="B24" s="132" t="str">
        <f>F9</f>
        <v>MARANS 3</v>
      </c>
      <c r="C24" s="133"/>
      <c r="D24" s="134"/>
      <c r="E24" s="55"/>
      <c r="F24" s="156" t="str">
        <f>F12</f>
        <v>LE THOU 2</v>
      </c>
      <c r="G24" s="157"/>
      <c r="H24" s="157"/>
      <c r="I24" s="157"/>
      <c r="J24" s="157"/>
      <c r="K24" s="158"/>
      <c r="L24" s="58"/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59" t="s">
        <v>189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" customHeight="1" x14ac:dyDescent="0.3">
      <c r="B27" s="141" t="str">
        <f>F10</f>
        <v>ST XANDRE 6</v>
      </c>
      <c r="C27" s="142"/>
      <c r="D27" s="143"/>
      <c r="E27" s="52"/>
      <c r="F27" s="167" t="str">
        <f>F9</f>
        <v>MARANS 3</v>
      </c>
      <c r="G27" s="168"/>
      <c r="H27" s="168"/>
      <c r="I27" s="168"/>
      <c r="J27" s="168"/>
      <c r="K27" s="168"/>
      <c r="L27" s="56"/>
    </row>
    <row r="28" spans="2:12" ht="12.9" customHeight="1" x14ac:dyDescent="0.3">
      <c r="B28" s="150" t="str">
        <f>B9</f>
        <v>TONNAY CHARENTE 3</v>
      </c>
      <c r="C28" s="151"/>
      <c r="D28" s="152"/>
      <c r="E28" s="53"/>
      <c r="F28" s="128" t="str">
        <f>B10</f>
        <v>BORDS 2</v>
      </c>
      <c r="G28" s="129"/>
      <c r="H28" s="129"/>
      <c r="I28" s="129"/>
      <c r="J28" s="129"/>
      <c r="K28" s="130"/>
      <c r="L28" s="57"/>
    </row>
    <row r="29" spans="2:12" ht="12.9" customHeight="1" x14ac:dyDescent="0.3">
      <c r="B29" s="128" t="str">
        <f>F11</f>
        <v>AYTRE 2</v>
      </c>
      <c r="C29" s="129"/>
      <c r="D29" s="130"/>
      <c r="E29" s="54"/>
      <c r="F29" s="128" t="str">
        <f>B12</f>
        <v>AIGREFEUILLE 4</v>
      </c>
      <c r="G29" s="129"/>
      <c r="H29" s="129"/>
      <c r="I29" s="129"/>
      <c r="J29" s="129"/>
      <c r="K29" s="130"/>
      <c r="L29" s="57"/>
    </row>
    <row r="30" spans="2:12" ht="12.9" customHeight="1" thickBot="1" x14ac:dyDescent="0.35">
      <c r="B30" s="132" t="str">
        <f>B11</f>
        <v>PORT DES BARQUES 3</v>
      </c>
      <c r="C30" s="133"/>
      <c r="D30" s="134"/>
      <c r="E30" s="55"/>
      <c r="F30" s="156" t="str">
        <f>F12</f>
        <v>LE THOU 2</v>
      </c>
      <c r="G30" s="157"/>
      <c r="H30" s="157"/>
      <c r="I30" s="157"/>
      <c r="J30" s="157"/>
      <c r="K30" s="158"/>
      <c r="L30" s="58"/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59" t="s">
        <v>170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" customHeight="1" x14ac:dyDescent="0.3">
      <c r="B33" s="164" t="str">
        <f>B11</f>
        <v>PORT DES BARQUES 3</v>
      </c>
      <c r="C33" s="165"/>
      <c r="D33" s="166"/>
      <c r="E33" s="52"/>
      <c r="F33" s="128" t="str">
        <f>B12</f>
        <v>AIGREFEUILLE 4</v>
      </c>
      <c r="G33" s="129"/>
      <c r="H33" s="129"/>
      <c r="I33" s="129"/>
      <c r="J33" s="129"/>
      <c r="K33" s="130"/>
      <c r="L33" s="56"/>
    </row>
    <row r="34" spans="2:17" ht="12.9" customHeight="1" x14ac:dyDescent="0.3">
      <c r="B34" s="150" t="str">
        <f>B9</f>
        <v>TONNAY CHARENTE 3</v>
      </c>
      <c r="C34" s="151"/>
      <c r="D34" s="152"/>
      <c r="E34" s="53"/>
      <c r="F34" s="150" t="str">
        <f>F10</f>
        <v>ST XANDRE 6</v>
      </c>
      <c r="G34" s="151"/>
      <c r="H34" s="151"/>
      <c r="I34" s="151"/>
      <c r="J34" s="151"/>
      <c r="K34" s="152"/>
      <c r="L34" s="57"/>
    </row>
    <row r="35" spans="2:17" ht="12.9" customHeight="1" x14ac:dyDescent="0.3">
      <c r="B35" s="128" t="str">
        <f>F9</f>
        <v>MARANS 3</v>
      </c>
      <c r="C35" s="129"/>
      <c r="D35" s="130"/>
      <c r="E35" s="54"/>
      <c r="F35" s="128" t="str">
        <f>B10</f>
        <v>BORDS 2</v>
      </c>
      <c r="G35" s="129"/>
      <c r="H35" s="129"/>
      <c r="I35" s="129"/>
      <c r="J35" s="129"/>
      <c r="K35" s="130"/>
      <c r="L35" s="57"/>
    </row>
    <row r="36" spans="2:17" ht="12.75" customHeight="1" thickBot="1" x14ac:dyDescent="0.35">
      <c r="B36" s="138" t="str">
        <f>F11</f>
        <v>AYTRE 2</v>
      </c>
      <c r="C36" s="139"/>
      <c r="D36" s="169"/>
      <c r="E36" s="55"/>
      <c r="F36" s="156" t="str">
        <f>F12</f>
        <v>LE THOU 2</v>
      </c>
      <c r="G36" s="157"/>
      <c r="H36" s="157"/>
      <c r="I36" s="157"/>
      <c r="J36" s="157"/>
      <c r="K36" s="158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59" t="s">
        <v>170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" customHeight="1" x14ac:dyDescent="0.3">
      <c r="B39" s="164" t="str">
        <f>B12</f>
        <v>AIGREFEUILLE 4</v>
      </c>
      <c r="C39" s="165"/>
      <c r="D39" s="166"/>
      <c r="E39" s="52"/>
      <c r="F39" s="167" t="str">
        <f>F9</f>
        <v>MARANS 3</v>
      </c>
      <c r="G39" s="168"/>
      <c r="H39" s="168"/>
      <c r="I39" s="168"/>
      <c r="J39" s="168"/>
      <c r="K39" s="168"/>
      <c r="L39" s="56"/>
    </row>
    <row r="40" spans="2:17" ht="12.9" customHeight="1" x14ac:dyDescent="0.3">
      <c r="B40" s="150" t="str">
        <f>B9</f>
        <v>TONNAY CHARENTE 3</v>
      </c>
      <c r="C40" s="151"/>
      <c r="D40" s="152"/>
      <c r="E40" s="53"/>
      <c r="F40" s="150" t="str">
        <f>F11</f>
        <v>AYTRE 2</v>
      </c>
      <c r="G40" s="151"/>
      <c r="H40" s="151"/>
      <c r="I40" s="151"/>
      <c r="J40" s="151"/>
      <c r="K40" s="152"/>
      <c r="L40" s="57"/>
    </row>
    <row r="41" spans="2:17" ht="12.9" customHeight="1" x14ac:dyDescent="0.3">
      <c r="B41" s="128" t="str">
        <f>F10</f>
        <v>ST XANDRE 6</v>
      </c>
      <c r="C41" s="129"/>
      <c r="D41" s="130"/>
      <c r="E41" s="54"/>
      <c r="F41" s="128" t="str">
        <f>B11</f>
        <v>PORT DES BARQUES 3</v>
      </c>
      <c r="G41" s="129"/>
      <c r="H41" s="129"/>
      <c r="I41" s="129"/>
      <c r="J41" s="129"/>
      <c r="K41" s="130"/>
      <c r="L41" s="57"/>
    </row>
    <row r="42" spans="2:17" ht="12.9" customHeight="1" thickBot="1" x14ac:dyDescent="0.35">
      <c r="B42" s="132" t="str">
        <f>B10</f>
        <v>BORDS 2</v>
      </c>
      <c r="C42" s="133"/>
      <c r="D42" s="134"/>
      <c r="E42" s="55"/>
      <c r="F42" s="156" t="str">
        <f>F12</f>
        <v>LE THOU 2</v>
      </c>
      <c r="G42" s="157"/>
      <c r="H42" s="157"/>
      <c r="I42" s="157"/>
      <c r="J42" s="157"/>
      <c r="K42" s="158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59" t="s">
        <v>190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" customHeight="1" thickBot="1" x14ac:dyDescent="0.35">
      <c r="B45" s="141" t="str">
        <f>F11</f>
        <v>AYTRE 2</v>
      </c>
      <c r="C45" s="142"/>
      <c r="D45" s="143"/>
      <c r="E45" s="59"/>
      <c r="F45" s="144" t="str">
        <f>B10</f>
        <v>BORDS 2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" customHeight="1" x14ac:dyDescent="0.3">
      <c r="B46" s="150" t="str">
        <f>F9</f>
        <v>MARANS 3</v>
      </c>
      <c r="C46" s="151"/>
      <c r="D46" s="152"/>
      <c r="E46" s="60"/>
      <c r="F46" s="128" t="str">
        <f>B11</f>
        <v>PORT DES BARQUES 3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" customHeight="1" x14ac:dyDescent="0.3">
      <c r="B47" s="128" t="str">
        <f>F10</f>
        <v>ST XANDRE 6</v>
      </c>
      <c r="C47" s="129"/>
      <c r="D47" s="130"/>
      <c r="E47" s="61"/>
      <c r="F47" s="128" t="str">
        <f>B12</f>
        <v>AIGREFEUILLE 4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" customHeight="1" thickBot="1" x14ac:dyDescent="0.35">
      <c r="B48" s="132" t="str">
        <f>B9</f>
        <v>TONNAY CHARENTE 3</v>
      </c>
      <c r="C48" s="133"/>
      <c r="D48" s="134"/>
      <c r="E48" s="55"/>
      <c r="F48" s="135" t="str">
        <f>F12</f>
        <v>LE THOU 2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ST XANDRE 6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AIGREFEUILLE 4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TONNAY CHARENTE 3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PORT DES BARQUES 3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AYTRE 2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>MARANS 3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BORDS 2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5">
      <c r="A60" s="25">
        <v>8</v>
      </c>
      <c r="B60" s="71" t="str">
        <f>F12</f>
        <v>LE THOU 2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3"/>
    <row r="62" spans="1:38" ht="15.75" hidden="1" customHeight="1" x14ac:dyDescent="0.3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5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ST XANDRE 6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" thickBot="1" x14ac:dyDescent="0.35">
      <c r="A67" s="78">
        <v>2</v>
      </c>
      <c r="B67" s="38" t="str">
        <v>AIGREFEUILLE 4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" thickBot="1" x14ac:dyDescent="0.35">
      <c r="A68" s="78">
        <v>3</v>
      </c>
      <c r="B68" s="38" t="str">
        <v>TONNAY CHARENTE 3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" thickBot="1" x14ac:dyDescent="0.35">
      <c r="A69" s="78">
        <v>4</v>
      </c>
      <c r="B69" s="38" t="str">
        <v>PORT DES BARQUES 3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" thickBot="1" x14ac:dyDescent="0.35">
      <c r="A70" s="78">
        <v>5</v>
      </c>
      <c r="B70" s="38" t="str">
        <v>AYTRE 2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" thickBot="1" x14ac:dyDescent="0.35">
      <c r="A71" s="78">
        <v>6</v>
      </c>
      <c r="B71" s="38" t="str">
        <v>MARANS 3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" thickBot="1" x14ac:dyDescent="0.35">
      <c r="A72" s="78">
        <v>7</v>
      </c>
      <c r="B72" s="38" t="str">
        <v>BORDS 2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" thickBot="1" x14ac:dyDescent="0.35">
      <c r="A73" s="78">
        <v>8</v>
      </c>
      <c r="B73" s="39" t="str">
        <v>LE THOU 2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3">
      <c r="B74" s="30"/>
      <c r="C74" s="30"/>
    </row>
    <row r="75" spans="1:19" ht="15.6" x14ac:dyDescent="0.3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3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61" priority="2" operator="containsText" text="Exempt">
      <formula>NOT(ISERROR(SEARCH("Exempt",B73)))</formula>
    </cfRule>
  </conditionalFormatting>
  <conditionalFormatting sqref="C60:S60">
    <cfRule type="containsText" dxfId="60" priority="3" operator="containsText" text="Exempt">
      <formula>NOT(ISERROR(SEARCH("Exempt",C60)))</formula>
    </cfRule>
  </conditionalFormatting>
  <conditionalFormatting sqref="D73:S73">
    <cfRule type="expression" dxfId="59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AL76"/>
  <sheetViews>
    <sheetView topLeftCell="B10" zoomScale="144" zoomScaleNormal="144" workbookViewId="0">
      <selection activeCell="E33" sqref="E33"/>
    </sheetView>
  </sheetViews>
  <sheetFormatPr baseColWidth="10"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86" t="s">
        <v>118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3"/>
    <row r="7" spans="2:19" ht="16.5" customHeight="1" thickBot="1" x14ac:dyDescent="0.35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" customHeight="1" thickBot="1" x14ac:dyDescent="0.35">
      <c r="B8" s="159" t="s">
        <v>191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" customHeight="1" x14ac:dyDescent="0.3">
      <c r="B9" s="181" t="s">
        <v>119</v>
      </c>
      <c r="C9" s="182"/>
      <c r="D9" s="183"/>
      <c r="E9" s="52"/>
      <c r="F9" s="184" t="s">
        <v>123</v>
      </c>
      <c r="G9" s="185"/>
      <c r="H9" s="185"/>
      <c r="I9" s="185"/>
      <c r="J9" s="185"/>
      <c r="K9" s="185"/>
      <c r="L9" s="56"/>
      <c r="N9" s="2"/>
      <c r="O9" s="174" t="s">
        <v>2</v>
      </c>
      <c r="P9" s="174"/>
      <c r="Q9" s="174"/>
      <c r="R9" s="174"/>
      <c r="S9" s="174"/>
    </row>
    <row r="10" spans="2:19" ht="12.9" customHeight="1" x14ac:dyDescent="0.3">
      <c r="B10" s="171" t="s">
        <v>120</v>
      </c>
      <c r="C10" s="172"/>
      <c r="D10" s="173"/>
      <c r="E10" s="53"/>
      <c r="F10" s="171" t="s">
        <v>124</v>
      </c>
      <c r="G10" s="172"/>
      <c r="H10" s="172"/>
      <c r="I10" s="172"/>
      <c r="J10" s="172"/>
      <c r="K10" s="173"/>
      <c r="L10" s="57"/>
      <c r="N10" s="3"/>
      <c r="O10" s="174" t="s">
        <v>3</v>
      </c>
      <c r="P10" s="174"/>
      <c r="Q10" s="174"/>
      <c r="R10" s="174"/>
      <c r="S10" s="174"/>
    </row>
    <row r="11" spans="2:19" ht="12.9" customHeight="1" x14ac:dyDescent="0.3">
      <c r="B11" s="171" t="s">
        <v>121</v>
      </c>
      <c r="C11" s="172"/>
      <c r="D11" s="173"/>
      <c r="E11" s="54"/>
      <c r="F11" s="171" t="s">
        <v>200</v>
      </c>
      <c r="G11" s="172"/>
      <c r="H11" s="172"/>
      <c r="I11" s="172"/>
      <c r="J11" s="172"/>
      <c r="K11" s="173"/>
      <c r="L11" s="57"/>
      <c r="N11" s="4"/>
      <c r="O11" s="174" t="s">
        <v>4</v>
      </c>
      <c r="P11" s="174"/>
      <c r="Q11" s="174"/>
      <c r="R11" s="174"/>
      <c r="S11" s="174"/>
    </row>
    <row r="12" spans="2:19" ht="12.9" customHeight="1" thickBot="1" x14ac:dyDescent="0.35">
      <c r="B12" s="175" t="s">
        <v>122</v>
      </c>
      <c r="C12" s="176"/>
      <c r="D12" s="177"/>
      <c r="E12" s="55"/>
      <c r="F12" s="178" t="s">
        <v>125</v>
      </c>
      <c r="G12" s="179"/>
      <c r="H12" s="179"/>
      <c r="I12" s="179"/>
      <c r="J12" s="179"/>
      <c r="K12" s="180"/>
      <c r="L12" s="58"/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59" t="s">
        <v>191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" customHeight="1" x14ac:dyDescent="0.3">
      <c r="B15" s="167" t="str">
        <f>F9</f>
        <v>ST GEORGES DIDONNE 3</v>
      </c>
      <c r="C15" s="168"/>
      <c r="D15" s="170"/>
      <c r="E15" s="52"/>
      <c r="F15" s="150" t="str">
        <f>F11</f>
        <v>LE CHÂTEAU D OLERON 1</v>
      </c>
      <c r="G15" s="151"/>
      <c r="H15" s="151"/>
      <c r="I15" s="151"/>
      <c r="J15" s="151"/>
      <c r="K15" s="152"/>
      <c r="L15" s="56"/>
    </row>
    <row r="16" spans="2:19" ht="12.9" customHeight="1" x14ac:dyDescent="0.3">
      <c r="B16" s="150" t="str">
        <f>B9</f>
        <v>LES MATHES 3</v>
      </c>
      <c r="C16" s="151"/>
      <c r="D16" s="152"/>
      <c r="E16" s="53"/>
      <c r="F16" s="150" t="str">
        <f>B11</f>
        <v>SAUJON VAUX 3</v>
      </c>
      <c r="G16" s="151"/>
      <c r="H16" s="151"/>
      <c r="I16" s="151"/>
      <c r="J16" s="151"/>
      <c r="K16" s="152"/>
      <c r="L16" s="57"/>
    </row>
    <row r="17" spans="2:12" ht="12.9" customHeight="1" x14ac:dyDescent="0.3">
      <c r="B17" s="150" t="str">
        <f>B10</f>
        <v>BREUILLET 2</v>
      </c>
      <c r="C17" s="151"/>
      <c r="D17" s="152"/>
      <c r="E17" s="54"/>
      <c r="F17" s="150" t="str">
        <f>B12</f>
        <v>ST PALAIS 1</v>
      </c>
      <c r="G17" s="151"/>
      <c r="H17" s="151"/>
      <c r="I17" s="151"/>
      <c r="J17" s="151"/>
      <c r="K17" s="152"/>
      <c r="L17" s="57"/>
    </row>
    <row r="18" spans="2:12" ht="12.9" customHeight="1" thickBot="1" x14ac:dyDescent="0.35">
      <c r="B18" s="132" t="str">
        <f>F10</f>
        <v>ROYAN 2</v>
      </c>
      <c r="C18" s="133"/>
      <c r="D18" s="134"/>
      <c r="E18" s="55"/>
      <c r="F18" s="156" t="str">
        <f>F12</f>
        <v>DOLUS OLERON 3</v>
      </c>
      <c r="G18" s="157"/>
      <c r="H18" s="157"/>
      <c r="I18" s="157"/>
      <c r="J18" s="157"/>
      <c r="K18" s="158"/>
      <c r="L18" s="58"/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59" t="s">
        <v>174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" customHeight="1" x14ac:dyDescent="0.3">
      <c r="B21" s="164" t="str">
        <f>B10</f>
        <v>BREUILLET 2</v>
      </c>
      <c r="C21" s="165"/>
      <c r="D21" s="166"/>
      <c r="E21" s="52"/>
      <c r="F21" s="167" t="str">
        <f>B11</f>
        <v>SAUJON VAUX 3</v>
      </c>
      <c r="G21" s="168"/>
      <c r="H21" s="168"/>
      <c r="I21" s="168"/>
      <c r="J21" s="168"/>
      <c r="K21" s="168"/>
      <c r="L21" s="56"/>
    </row>
    <row r="22" spans="2:12" ht="12.9" customHeight="1" x14ac:dyDescent="0.3">
      <c r="B22" s="150" t="str">
        <f>B9</f>
        <v>LES MATHES 3</v>
      </c>
      <c r="C22" s="151"/>
      <c r="D22" s="152"/>
      <c r="E22" s="53"/>
      <c r="F22" s="150" t="str">
        <f>B12</f>
        <v>ST PALAIS 1</v>
      </c>
      <c r="G22" s="151"/>
      <c r="H22" s="151"/>
      <c r="I22" s="151"/>
      <c r="J22" s="151"/>
      <c r="K22" s="152"/>
      <c r="L22" s="57"/>
    </row>
    <row r="23" spans="2:12" ht="12.9" customHeight="1" x14ac:dyDescent="0.3">
      <c r="B23" s="150" t="str">
        <f>F10</f>
        <v>ROYAN 2</v>
      </c>
      <c r="C23" s="151"/>
      <c r="D23" s="152"/>
      <c r="E23" s="54"/>
      <c r="F23" s="150" t="str">
        <f>F11</f>
        <v>LE CHÂTEAU D OLERON 1</v>
      </c>
      <c r="G23" s="151"/>
      <c r="H23" s="151"/>
      <c r="I23" s="151"/>
      <c r="J23" s="151"/>
      <c r="K23" s="152"/>
      <c r="L23" s="57"/>
    </row>
    <row r="24" spans="2:12" ht="12.9" customHeight="1" thickBot="1" x14ac:dyDescent="0.35">
      <c r="B24" s="132" t="str">
        <f>F9</f>
        <v>ST GEORGES DIDONNE 3</v>
      </c>
      <c r="C24" s="133"/>
      <c r="D24" s="134"/>
      <c r="E24" s="55"/>
      <c r="F24" s="156" t="str">
        <f>F12</f>
        <v>DOLUS OLERON 3</v>
      </c>
      <c r="G24" s="157"/>
      <c r="H24" s="157"/>
      <c r="I24" s="157"/>
      <c r="J24" s="157"/>
      <c r="K24" s="158"/>
      <c r="L24" s="58"/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59" t="s">
        <v>174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" customHeight="1" x14ac:dyDescent="0.3">
      <c r="B27" s="141" t="str">
        <f>F10</f>
        <v>ROYAN 2</v>
      </c>
      <c r="C27" s="142"/>
      <c r="D27" s="143"/>
      <c r="E27" s="52"/>
      <c r="F27" s="167" t="str">
        <f>F9</f>
        <v>ST GEORGES DIDONNE 3</v>
      </c>
      <c r="G27" s="168"/>
      <c r="H27" s="168"/>
      <c r="I27" s="168"/>
      <c r="J27" s="168"/>
      <c r="K27" s="168"/>
      <c r="L27" s="56"/>
    </row>
    <row r="28" spans="2:12" ht="12.9" customHeight="1" x14ac:dyDescent="0.3">
      <c r="B28" s="150" t="str">
        <f>B9</f>
        <v>LES MATHES 3</v>
      </c>
      <c r="C28" s="151"/>
      <c r="D28" s="152"/>
      <c r="E28" s="53"/>
      <c r="F28" s="128" t="str">
        <f>B10</f>
        <v>BREUILLET 2</v>
      </c>
      <c r="G28" s="129"/>
      <c r="H28" s="129"/>
      <c r="I28" s="129"/>
      <c r="J28" s="129"/>
      <c r="K28" s="130"/>
      <c r="L28" s="57"/>
    </row>
    <row r="29" spans="2:12" ht="12.9" customHeight="1" x14ac:dyDescent="0.3">
      <c r="B29" s="128" t="str">
        <f>F11</f>
        <v>LE CHÂTEAU D OLERON 1</v>
      </c>
      <c r="C29" s="129"/>
      <c r="D29" s="130"/>
      <c r="E29" s="54"/>
      <c r="F29" s="128" t="str">
        <f>B12</f>
        <v>ST PALAIS 1</v>
      </c>
      <c r="G29" s="129"/>
      <c r="H29" s="129"/>
      <c r="I29" s="129"/>
      <c r="J29" s="129"/>
      <c r="K29" s="130"/>
      <c r="L29" s="57"/>
    </row>
    <row r="30" spans="2:12" ht="12.9" customHeight="1" thickBot="1" x14ac:dyDescent="0.35">
      <c r="B30" s="132" t="str">
        <f>B11</f>
        <v>SAUJON VAUX 3</v>
      </c>
      <c r="C30" s="133"/>
      <c r="D30" s="134"/>
      <c r="E30" s="55"/>
      <c r="F30" s="156" t="str">
        <f>F12</f>
        <v>DOLUS OLERON 3</v>
      </c>
      <c r="G30" s="157"/>
      <c r="H30" s="157"/>
      <c r="I30" s="157"/>
      <c r="J30" s="157"/>
      <c r="K30" s="158"/>
      <c r="L30" s="58"/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59" t="s">
        <v>228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" customHeight="1" x14ac:dyDescent="0.3">
      <c r="B33" s="164" t="str">
        <f>B11</f>
        <v>SAUJON VAUX 3</v>
      </c>
      <c r="C33" s="165"/>
      <c r="D33" s="166"/>
      <c r="E33" s="52"/>
      <c r="F33" s="128" t="str">
        <f>B12</f>
        <v>ST PALAIS 1</v>
      </c>
      <c r="G33" s="129"/>
      <c r="H33" s="129"/>
      <c r="I33" s="129"/>
      <c r="J33" s="129"/>
      <c r="K33" s="130"/>
      <c r="L33" s="56"/>
    </row>
    <row r="34" spans="2:17" ht="12.9" customHeight="1" x14ac:dyDescent="0.3">
      <c r="B34" s="150" t="str">
        <f>B9</f>
        <v>LES MATHES 3</v>
      </c>
      <c r="C34" s="151"/>
      <c r="D34" s="152"/>
      <c r="E34" s="53"/>
      <c r="F34" s="150" t="str">
        <f>F10</f>
        <v>ROYAN 2</v>
      </c>
      <c r="G34" s="151"/>
      <c r="H34" s="151"/>
      <c r="I34" s="151"/>
      <c r="J34" s="151"/>
      <c r="K34" s="152"/>
      <c r="L34" s="57"/>
    </row>
    <row r="35" spans="2:17" ht="12.9" customHeight="1" x14ac:dyDescent="0.3">
      <c r="B35" s="128" t="str">
        <f>F9</f>
        <v>ST GEORGES DIDONNE 3</v>
      </c>
      <c r="C35" s="129"/>
      <c r="D35" s="130"/>
      <c r="E35" s="54"/>
      <c r="F35" s="128" t="str">
        <f>B10</f>
        <v>BREUILLET 2</v>
      </c>
      <c r="G35" s="129"/>
      <c r="H35" s="129"/>
      <c r="I35" s="129"/>
      <c r="J35" s="129"/>
      <c r="K35" s="130"/>
      <c r="L35" s="57"/>
    </row>
    <row r="36" spans="2:17" ht="12.75" customHeight="1" thickBot="1" x14ac:dyDescent="0.35">
      <c r="B36" s="138" t="str">
        <f>F11</f>
        <v>LE CHÂTEAU D OLERON 1</v>
      </c>
      <c r="C36" s="139"/>
      <c r="D36" s="169"/>
      <c r="E36" s="55"/>
      <c r="F36" s="156" t="str">
        <f>F12</f>
        <v>DOLUS OLERON 3</v>
      </c>
      <c r="G36" s="157"/>
      <c r="H36" s="157"/>
      <c r="I36" s="157"/>
      <c r="J36" s="157"/>
      <c r="K36" s="158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59" t="s">
        <v>228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" customHeight="1" x14ac:dyDescent="0.3">
      <c r="B39" s="164" t="str">
        <f>B12</f>
        <v>ST PALAIS 1</v>
      </c>
      <c r="C39" s="165"/>
      <c r="D39" s="166"/>
      <c r="E39" s="52"/>
      <c r="F39" s="167" t="str">
        <f>F9</f>
        <v>ST GEORGES DIDONNE 3</v>
      </c>
      <c r="G39" s="168"/>
      <c r="H39" s="168"/>
      <c r="I39" s="168"/>
      <c r="J39" s="168"/>
      <c r="K39" s="168"/>
      <c r="L39" s="56"/>
    </row>
    <row r="40" spans="2:17" ht="12.9" customHeight="1" x14ac:dyDescent="0.3">
      <c r="B40" s="150" t="str">
        <f>B9</f>
        <v>LES MATHES 3</v>
      </c>
      <c r="C40" s="151"/>
      <c r="D40" s="152"/>
      <c r="E40" s="53"/>
      <c r="F40" s="150" t="str">
        <f>F11</f>
        <v>LE CHÂTEAU D OLERON 1</v>
      </c>
      <c r="G40" s="151"/>
      <c r="H40" s="151"/>
      <c r="I40" s="151"/>
      <c r="J40" s="151"/>
      <c r="K40" s="152"/>
      <c r="L40" s="57"/>
    </row>
    <row r="41" spans="2:17" ht="12.9" customHeight="1" x14ac:dyDescent="0.3">
      <c r="B41" s="128" t="str">
        <f>F10</f>
        <v>ROYAN 2</v>
      </c>
      <c r="C41" s="129"/>
      <c r="D41" s="130"/>
      <c r="E41" s="54"/>
      <c r="F41" s="128" t="str">
        <f>B11</f>
        <v>SAUJON VAUX 3</v>
      </c>
      <c r="G41" s="129"/>
      <c r="H41" s="129"/>
      <c r="I41" s="129"/>
      <c r="J41" s="129"/>
      <c r="K41" s="130"/>
      <c r="L41" s="57"/>
    </row>
    <row r="42" spans="2:17" ht="12.9" customHeight="1" thickBot="1" x14ac:dyDescent="0.35">
      <c r="B42" s="132" t="str">
        <f>B10</f>
        <v>BREUILLET 2</v>
      </c>
      <c r="C42" s="133"/>
      <c r="D42" s="134"/>
      <c r="E42" s="55"/>
      <c r="F42" s="156" t="str">
        <f>F12</f>
        <v>DOLUS OLERON 3</v>
      </c>
      <c r="G42" s="157"/>
      <c r="H42" s="157"/>
      <c r="I42" s="157"/>
      <c r="J42" s="157"/>
      <c r="K42" s="158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59" t="s">
        <v>177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" customHeight="1" thickBot="1" x14ac:dyDescent="0.35">
      <c r="B45" s="141" t="str">
        <f>F11</f>
        <v>LE CHÂTEAU D OLERON 1</v>
      </c>
      <c r="C45" s="142"/>
      <c r="D45" s="143"/>
      <c r="E45" s="59"/>
      <c r="F45" s="144" t="str">
        <f>B10</f>
        <v>BREUILLET 2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" customHeight="1" x14ac:dyDescent="0.3">
      <c r="B46" s="150" t="str">
        <f>F9</f>
        <v>ST GEORGES DIDONNE 3</v>
      </c>
      <c r="C46" s="151"/>
      <c r="D46" s="152"/>
      <c r="E46" s="60"/>
      <c r="F46" s="128" t="str">
        <f>B11</f>
        <v>SAUJON VAUX 3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" customHeight="1" x14ac:dyDescent="0.3">
      <c r="B47" s="128" t="str">
        <f>F10</f>
        <v>ROYAN 2</v>
      </c>
      <c r="C47" s="129"/>
      <c r="D47" s="130"/>
      <c r="E47" s="61"/>
      <c r="F47" s="128" t="str">
        <f>B12</f>
        <v>ST PALAIS 1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" customHeight="1" thickBot="1" x14ac:dyDescent="0.35">
      <c r="B48" s="132" t="str">
        <f>B9</f>
        <v>LES MATHES 3</v>
      </c>
      <c r="C48" s="133"/>
      <c r="D48" s="134"/>
      <c r="E48" s="55"/>
      <c r="F48" s="135" t="str">
        <f>F12</f>
        <v>DOLUS OLERON 3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ROYAN 2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ST PALAIS 1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LES MATHES 3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SAUJON VAUX 3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LE CHÂTEAU D OLERON 1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>ST GEORGES DIDONNE 3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BREUILLET 2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5">
      <c r="A60" s="25">
        <v>8</v>
      </c>
      <c r="B60" s="71" t="str">
        <f>F12</f>
        <v>DOLUS OLERON 3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3"/>
    <row r="62" spans="1:38" ht="15.75" hidden="1" customHeight="1" x14ac:dyDescent="0.3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5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ROYAN 2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" thickBot="1" x14ac:dyDescent="0.35">
      <c r="A67" s="78">
        <v>2</v>
      </c>
      <c r="B67" s="38" t="str">
        <v>ST PALAIS 1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" thickBot="1" x14ac:dyDescent="0.35">
      <c r="A68" s="78">
        <v>3</v>
      </c>
      <c r="B68" s="38" t="str">
        <v>LES MATHES 3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" thickBot="1" x14ac:dyDescent="0.35">
      <c r="A69" s="78">
        <v>4</v>
      </c>
      <c r="B69" s="38" t="str">
        <v>SAUJON VAUX 3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" thickBot="1" x14ac:dyDescent="0.35">
      <c r="A70" s="78">
        <v>5</v>
      </c>
      <c r="B70" s="38" t="str">
        <v>LE CHÂTEAU D OLERON 1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" thickBot="1" x14ac:dyDescent="0.35">
      <c r="A71" s="78">
        <v>6</v>
      </c>
      <c r="B71" s="38" t="str">
        <v>ST GEORGES DIDONNE 3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" thickBot="1" x14ac:dyDescent="0.35">
      <c r="A72" s="78">
        <v>7</v>
      </c>
      <c r="B72" s="38" t="str">
        <v>BREUILLET 2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" thickBot="1" x14ac:dyDescent="0.35">
      <c r="A73" s="78">
        <v>8</v>
      </c>
      <c r="B73" s="39" t="str">
        <v>DOLUS OLERON 3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3">
      <c r="B74" s="30"/>
      <c r="C74" s="30"/>
    </row>
    <row r="75" spans="1:19" ht="15.6" x14ac:dyDescent="0.3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3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58" priority="2" operator="containsText" text="Exempt">
      <formula>NOT(ISERROR(SEARCH("Exempt",B73)))</formula>
    </cfRule>
  </conditionalFormatting>
  <conditionalFormatting sqref="C60:S60">
    <cfRule type="containsText" dxfId="57" priority="3" operator="containsText" text="Exempt">
      <formula>NOT(ISERROR(SEARCH("Exempt",C60)))</formula>
    </cfRule>
  </conditionalFormatting>
  <conditionalFormatting sqref="D73:S73">
    <cfRule type="expression" dxfId="56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AL76"/>
  <sheetViews>
    <sheetView tabSelected="1" zoomScale="152" zoomScaleNormal="152" workbookViewId="0">
      <selection activeCell="E34" sqref="E34"/>
    </sheetView>
  </sheetViews>
  <sheetFormatPr baseColWidth="10"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86" t="s">
        <v>126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3"/>
    <row r="7" spans="2:19" ht="16.5" customHeight="1" thickBot="1" x14ac:dyDescent="0.35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" customHeight="1" thickBot="1" x14ac:dyDescent="0.35">
      <c r="B8" s="159" t="s">
        <v>192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" customHeight="1" x14ac:dyDescent="0.3">
      <c r="B9" s="181" t="s">
        <v>127</v>
      </c>
      <c r="C9" s="182"/>
      <c r="D9" s="183"/>
      <c r="E9" s="52"/>
      <c r="F9" s="184" t="s">
        <v>131</v>
      </c>
      <c r="G9" s="185"/>
      <c r="H9" s="185"/>
      <c r="I9" s="185"/>
      <c r="J9" s="185"/>
      <c r="K9" s="185"/>
      <c r="L9" s="56"/>
      <c r="N9" s="2"/>
      <c r="O9" s="174" t="s">
        <v>2</v>
      </c>
      <c r="P9" s="174"/>
      <c r="Q9" s="174"/>
      <c r="R9" s="174"/>
      <c r="S9" s="174"/>
    </row>
    <row r="10" spans="2:19" ht="12.9" customHeight="1" x14ac:dyDescent="0.3">
      <c r="B10" s="171" t="s">
        <v>128</v>
      </c>
      <c r="C10" s="172"/>
      <c r="D10" s="173"/>
      <c r="E10" s="53"/>
      <c r="F10" s="171" t="s">
        <v>132</v>
      </c>
      <c r="G10" s="172"/>
      <c r="H10" s="172"/>
      <c r="I10" s="172"/>
      <c r="J10" s="172"/>
      <c r="K10" s="173"/>
      <c r="L10" s="57"/>
      <c r="N10" s="3"/>
      <c r="O10" s="174" t="s">
        <v>3</v>
      </c>
      <c r="P10" s="174"/>
      <c r="Q10" s="174"/>
      <c r="R10" s="174"/>
      <c r="S10" s="174"/>
    </row>
    <row r="11" spans="2:19" ht="12.9" customHeight="1" x14ac:dyDescent="0.3">
      <c r="B11" s="171" t="s">
        <v>129</v>
      </c>
      <c r="C11" s="172"/>
      <c r="D11" s="173"/>
      <c r="E11" s="54"/>
      <c r="F11" s="171" t="s">
        <v>224</v>
      </c>
      <c r="G11" s="172"/>
      <c r="H11" s="172"/>
      <c r="I11" s="172"/>
      <c r="J11" s="172"/>
      <c r="K11" s="173"/>
      <c r="L11" s="57"/>
      <c r="N11" s="4"/>
      <c r="O11" s="174" t="s">
        <v>4</v>
      </c>
      <c r="P11" s="174"/>
      <c r="Q11" s="174"/>
      <c r="R11" s="174"/>
      <c r="S11" s="174"/>
    </row>
    <row r="12" spans="2:19" ht="12.9" customHeight="1" thickBot="1" x14ac:dyDescent="0.35">
      <c r="B12" s="175" t="s">
        <v>130</v>
      </c>
      <c r="C12" s="176"/>
      <c r="D12" s="177"/>
      <c r="E12" s="55"/>
      <c r="F12" s="178" t="s">
        <v>223</v>
      </c>
      <c r="G12" s="179"/>
      <c r="H12" s="179"/>
      <c r="I12" s="179"/>
      <c r="J12" s="179"/>
      <c r="K12" s="180"/>
      <c r="L12" s="58"/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59" t="s">
        <v>192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" customHeight="1" x14ac:dyDescent="0.3">
      <c r="B15" s="167" t="str">
        <f>F9</f>
        <v>CHANIERS 2</v>
      </c>
      <c r="C15" s="168"/>
      <c r="D15" s="170"/>
      <c r="E15" s="52"/>
      <c r="F15" s="150" t="str">
        <f>F11</f>
        <v>TONNAY-CHARENTE 4</v>
      </c>
      <c r="G15" s="151"/>
      <c r="H15" s="151"/>
      <c r="I15" s="151"/>
      <c r="J15" s="151"/>
      <c r="K15" s="152"/>
      <c r="L15" s="56"/>
    </row>
    <row r="16" spans="2:19" ht="12.9" customHeight="1" x14ac:dyDescent="0.3">
      <c r="B16" s="150" t="str">
        <f>B9</f>
        <v>LES MATHES 4</v>
      </c>
      <c r="C16" s="151"/>
      <c r="D16" s="152"/>
      <c r="E16" s="53"/>
      <c r="F16" s="150" t="str">
        <f>B11</f>
        <v>LE CHÂTEAU D OLERON 2</v>
      </c>
      <c r="G16" s="151"/>
      <c r="H16" s="151"/>
      <c r="I16" s="151"/>
      <c r="J16" s="151"/>
      <c r="K16" s="152"/>
      <c r="L16" s="57"/>
    </row>
    <row r="17" spans="2:12" ht="12.9" customHeight="1" x14ac:dyDescent="0.3">
      <c r="B17" s="150" t="str">
        <f>B10</f>
        <v>MARENNES 2</v>
      </c>
      <c r="C17" s="151"/>
      <c r="D17" s="152"/>
      <c r="E17" s="54"/>
      <c r="F17" s="150" t="str">
        <f>B12</f>
        <v>ST PIERRE OLERON 1</v>
      </c>
      <c r="G17" s="151"/>
      <c r="H17" s="151"/>
      <c r="I17" s="151"/>
      <c r="J17" s="151"/>
      <c r="K17" s="152"/>
      <c r="L17" s="57"/>
    </row>
    <row r="18" spans="2:12" ht="12.9" customHeight="1" thickBot="1" x14ac:dyDescent="0.35">
      <c r="B18" s="132" t="str">
        <f>F10</f>
        <v>GEMOZAC 2</v>
      </c>
      <c r="C18" s="133"/>
      <c r="D18" s="134"/>
      <c r="E18" s="55"/>
      <c r="F18" s="156" t="str">
        <f>F12</f>
        <v>EXEMPT</v>
      </c>
      <c r="G18" s="157"/>
      <c r="H18" s="157"/>
      <c r="I18" s="157"/>
      <c r="J18" s="157"/>
      <c r="K18" s="158"/>
      <c r="L18" s="58"/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59" t="s">
        <v>184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" customHeight="1" x14ac:dyDescent="0.3">
      <c r="B21" s="164" t="str">
        <f>B10</f>
        <v>MARENNES 2</v>
      </c>
      <c r="C21" s="165"/>
      <c r="D21" s="166"/>
      <c r="E21" s="52"/>
      <c r="F21" s="167" t="str">
        <f>B11</f>
        <v>LE CHÂTEAU D OLERON 2</v>
      </c>
      <c r="G21" s="168"/>
      <c r="H21" s="168"/>
      <c r="I21" s="168"/>
      <c r="J21" s="168"/>
      <c r="K21" s="168"/>
      <c r="L21" s="56"/>
    </row>
    <row r="22" spans="2:12" ht="12.9" customHeight="1" x14ac:dyDescent="0.3">
      <c r="B22" s="150" t="str">
        <f>B9</f>
        <v>LES MATHES 4</v>
      </c>
      <c r="C22" s="151"/>
      <c r="D22" s="152"/>
      <c r="E22" s="53"/>
      <c r="F22" s="150" t="str">
        <f>B12</f>
        <v>ST PIERRE OLERON 1</v>
      </c>
      <c r="G22" s="151"/>
      <c r="H22" s="151"/>
      <c r="I22" s="151"/>
      <c r="J22" s="151"/>
      <c r="K22" s="152"/>
      <c r="L22" s="57"/>
    </row>
    <row r="23" spans="2:12" ht="12.9" customHeight="1" x14ac:dyDescent="0.3">
      <c r="B23" s="150" t="str">
        <f>F10</f>
        <v>GEMOZAC 2</v>
      </c>
      <c r="C23" s="151"/>
      <c r="D23" s="152"/>
      <c r="E23" s="54"/>
      <c r="F23" s="150" t="str">
        <f>F11</f>
        <v>TONNAY-CHARENTE 4</v>
      </c>
      <c r="G23" s="151"/>
      <c r="H23" s="151"/>
      <c r="I23" s="151"/>
      <c r="J23" s="151"/>
      <c r="K23" s="152"/>
      <c r="L23" s="57"/>
    </row>
    <row r="24" spans="2:12" ht="12.9" customHeight="1" thickBot="1" x14ac:dyDescent="0.35">
      <c r="B24" s="132" t="str">
        <f>F9</f>
        <v>CHANIERS 2</v>
      </c>
      <c r="C24" s="133"/>
      <c r="D24" s="134"/>
      <c r="E24" s="55"/>
      <c r="F24" s="156" t="str">
        <f>F12</f>
        <v>EXEMPT</v>
      </c>
      <c r="G24" s="157"/>
      <c r="H24" s="157"/>
      <c r="I24" s="157"/>
      <c r="J24" s="157"/>
      <c r="K24" s="158"/>
      <c r="L24" s="58"/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59" t="s">
        <v>184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" customHeight="1" x14ac:dyDescent="0.3">
      <c r="B27" s="141" t="str">
        <f>F10</f>
        <v>GEMOZAC 2</v>
      </c>
      <c r="C27" s="142"/>
      <c r="D27" s="143"/>
      <c r="E27" s="52"/>
      <c r="F27" s="167" t="str">
        <f>F9</f>
        <v>CHANIERS 2</v>
      </c>
      <c r="G27" s="168"/>
      <c r="H27" s="168"/>
      <c r="I27" s="168"/>
      <c r="J27" s="168"/>
      <c r="K27" s="168"/>
      <c r="L27" s="56"/>
    </row>
    <row r="28" spans="2:12" ht="12.9" customHeight="1" x14ac:dyDescent="0.3">
      <c r="B28" s="150" t="str">
        <f>B9</f>
        <v>LES MATHES 4</v>
      </c>
      <c r="C28" s="151"/>
      <c r="D28" s="152"/>
      <c r="E28" s="53"/>
      <c r="F28" s="128" t="str">
        <f>B10</f>
        <v>MARENNES 2</v>
      </c>
      <c r="G28" s="129"/>
      <c r="H28" s="129"/>
      <c r="I28" s="129"/>
      <c r="J28" s="129"/>
      <c r="K28" s="130"/>
      <c r="L28" s="57"/>
    </row>
    <row r="29" spans="2:12" ht="12.9" customHeight="1" x14ac:dyDescent="0.3">
      <c r="B29" s="128" t="str">
        <f>F11</f>
        <v>TONNAY-CHARENTE 4</v>
      </c>
      <c r="C29" s="129"/>
      <c r="D29" s="130"/>
      <c r="E29" s="54"/>
      <c r="F29" s="128" t="str">
        <f>B12</f>
        <v>ST PIERRE OLERON 1</v>
      </c>
      <c r="G29" s="129"/>
      <c r="H29" s="129"/>
      <c r="I29" s="129"/>
      <c r="J29" s="129"/>
      <c r="K29" s="130"/>
      <c r="L29" s="57"/>
    </row>
    <row r="30" spans="2:12" ht="12.9" customHeight="1" thickBot="1" x14ac:dyDescent="0.35">
      <c r="B30" s="132" t="str">
        <f>B11</f>
        <v>LE CHÂTEAU D OLERON 2</v>
      </c>
      <c r="C30" s="133"/>
      <c r="D30" s="134"/>
      <c r="E30" s="55"/>
      <c r="F30" s="156" t="str">
        <f>F12</f>
        <v>EXEMPT</v>
      </c>
      <c r="G30" s="157"/>
      <c r="H30" s="157"/>
      <c r="I30" s="157"/>
      <c r="J30" s="157"/>
      <c r="K30" s="158"/>
      <c r="L30" s="58"/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59" t="s">
        <v>233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" customHeight="1" x14ac:dyDescent="0.3">
      <c r="B33" s="164" t="str">
        <f>B11</f>
        <v>LE CHÂTEAU D OLERON 2</v>
      </c>
      <c r="C33" s="165"/>
      <c r="D33" s="166"/>
      <c r="E33" s="52"/>
      <c r="F33" s="128" t="str">
        <f>B12</f>
        <v>ST PIERRE OLERON 1</v>
      </c>
      <c r="G33" s="129"/>
      <c r="H33" s="129"/>
      <c r="I33" s="129"/>
      <c r="J33" s="129"/>
      <c r="K33" s="130"/>
      <c r="L33" s="56"/>
    </row>
    <row r="34" spans="2:17" ht="12.9" customHeight="1" x14ac:dyDescent="0.3">
      <c r="B34" s="150" t="str">
        <f>B9</f>
        <v>LES MATHES 4</v>
      </c>
      <c r="C34" s="151"/>
      <c r="D34" s="152"/>
      <c r="E34" s="53"/>
      <c r="F34" s="150" t="str">
        <f>F10</f>
        <v>GEMOZAC 2</v>
      </c>
      <c r="G34" s="151"/>
      <c r="H34" s="151"/>
      <c r="I34" s="151"/>
      <c r="J34" s="151"/>
      <c r="K34" s="152"/>
      <c r="L34" s="57"/>
    </row>
    <row r="35" spans="2:17" ht="12.9" customHeight="1" x14ac:dyDescent="0.3">
      <c r="B35" s="128" t="str">
        <f>F9</f>
        <v>CHANIERS 2</v>
      </c>
      <c r="C35" s="129"/>
      <c r="D35" s="130"/>
      <c r="E35" s="54"/>
      <c r="F35" s="128" t="str">
        <f>B10</f>
        <v>MARENNES 2</v>
      </c>
      <c r="G35" s="129"/>
      <c r="H35" s="129"/>
      <c r="I35" s="129"/>
      <c r="J35" s="129"/>
      <c r="K35" s="130"/>
      <c r="L35" s="57"/>
    </row>
    <row r="36" spans="2:17" ht="12.75" customHeight="1" thickBot="1" x14ac:dyDescent="0.35">
      <c r="B36" s="138" t="str">
        <f>F11</f>
        <v>TONNAY-CHARENTE 4</v>
      </c>
      <c r="C36" s="139"/>
      <c r="D36" s="169"/>
      <c r="E36" s="55"/>
      <c r="F36" s="156" t="str">
        <f>F12</f>
        <v>EXEMPT</v>
      </c>
      <c r="G36" s="157"/>
      <c r="H36" s="157"/>
      <c r="I36" s="157"/>
      <c r="J36" s="157"/>
      <c r="K36" s="158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59" t="s">
        <v>233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" customHeight="1" x14ac:dyDescent="0.3">
      <c r="B39" s="164" t="str">
        <f>B12</f>
        <v>ST PIERRE OLERON 1</v>
      </c>
      <c r="C39" s="165"/>
      <c r="D39" s="166"/>
      <c r="E39" s="52"/>
      <c r="F39" s="167" t="str">
        <f>F9</f>
        <v>CHANIERS 2</v>
      </c>
      <c r="G39" s="168"/>
      <c r="H39" s="168"/>
      <c r="I39" s="168"/>
      <c r="J39" s="168"/>
      <c r="K39" s="168"/>
      <c r="L39" s="56"/>
    </row>
    <row r="40" spans="2:17" ht="12.9" customHeight="1" x14ac:dyDescent="0.3">
      <c r="B40" s="150" t="str">
        <f>B9</f>
        <v>LES MATHES 4</v>
      </c>
      <c r="C40" s="151"/>
      <c r="D40" s="152"/>
      <c r="E40" s="53"/>
      <c r="F40" s="150" t="str">
        <f>F11</f>
        <v>TONNAY-CHARENTE 4</v>
      </c>
      <c r="G40" s="151"/>
      <c r="H40" s="151"/>
      <c r="I40" s="151"/>
      <c r="J40" s="151"/>
      <c r="K40" s="152"/>
      <c r="L40" s="57"/>
    </row>
    <row r="41" spans="2:17" ht="12.9" customHeight="1" x14ac:dyDescent="0.3">
      <c r="B41" s="128" t="str">
        <f>F10</f>
        <v>GEMOZAC 2</v>
      </c>
      <c r="C41" s="129"/>
      <c r="D41" s="130"/>
      <c r="E41" s="54"/>
      <c r="F41" s="128" t="str">
        <f>B11</f>
        <v>LE CHÂTEAU D OLERON 2</v>
      </c>
      <c r="G41" s="129"/>
      <c r="H41" s="129"/>
      <c r="I41" s="129"/>
      <c r="J41" s="129"/>
      <c r="K41" s="130"/>
      <c r="L41" s="57"/>
    </row>
    <row r="42" spans="2:17" ht="12.9" customHeight="1" thickBot="1" x14ac:dyDescent="0.35">
      <c r="B42" s="132" t="str">
        <f>B10</f>
        <v>MARENNES 2</v>
      </c>
      <c r="C42" s="133"/>
      <c r="D42" s="134"/>
      <c r="E42" s="55"/>
      <c r="F42" s="156" t="str">
        <f>F12</f>
        <v>EXEMPT</v>
      </c>
      <c r="G42" s="157"/>
      <c r="H42" s="157"/>
      <c r="I42" s="157"/>
      <c r="J42" s="157"/>
      <c r="K42" s="158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59" t="s">
        <v>173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" customHeight="1" thickBot="1" x14ac:dyDescent="0.35">
      <c r="B45" s="141" t="str">
        <f>F11</f>
        <v>TONNAY-CHARENTE 4</v>
      </c>
      <c r="C45" s="142"/>
      <c r="D45" s="143"/>
      <c r="E45" s="59"/>
      <c r="F45" s="144" t="str">
        <f>B10</f>
        <v>MARENNES 2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" customHeight="1" x14ac:dyDescent="0.3">
      <c r="B46" s="150" t="str">
        <f>F9</f>
        <v>CHANIERS 2</v>
      </c>
      <c r="C46" s="151"/>
      <c r="D46" s="152"/>
      <c r="E46" s="60"/>
      <c r="F46" s="128" t="str">
        <f>B11</f>
        <v>LE CHÂTEAU D OLERON 2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" customHeight="1" x14ac:dyDescent="0.3">
      <c r="B47" s="128" t="str">
        <f>F10</f>
        <v>GEMOZAC 2</v>
      </c>
      <c r="C47" s="129"/>
      <c r="D47" s="130"/>
      <c r="E47" s="61"/>
      <c r="F47" s="128" t="str">
        <f>B12</f>
        <v>ST PIERRE OLERON 1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" customHeight="1" thickBot="1" x14ac:dyDescent="0.35">
      <c r="B48" s="132" t="str">
        <f>B9</f>
        <v>LES MATHES 4</v>
      </c>
      <c r="C48" s="133"/>
      <c r="D48" s="134"/>
      <c r="E48" s="55"/>
      <c r="F48" s="135" t="str">
        <f>F12</f>
        <v>EXEMPT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GEMOZAC 2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ST PIERRE OLERON 1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LES MATHES 4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LE CHÂTEAU D OLERON 2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TONNAY-CHARENTE 4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>CHANIERS 2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MARENNES 2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5">
      <c r="A60" s="25">
        <v>8</v>
      </c>
      <c r="B60" s="71" t="str">
        <f>F12</f>
        <v>EXEMPT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3"/>
    <row r="62" spans="1:38" ht="15.75" hidden="1" customHeight="1" x14ac:dyDescent="0.3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5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GEMOZAC 2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" thickBot="1" x14ac:dyDescent="0.35">
      <c r="A67" s="78">
        <v>2</v>
      </c>
      <c r="B67" s="38" t="str">
        <v>ST PIERRE OLERON 1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" thickBot="1" x14ac:dyDescent="0.35">
      <c r="A68" s="78">
        <v>3</v>
      </c>
      <c r="B68" s="38" t="str">
        <v>LES MATHES 4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" thickBot="1" x14ac:dyDescent="0.35">
      <c r="A69" s="78">
        <v>4</v>
      </c>
      <c r="B69" s="38" t="str">
        <v>LE CHÂTEAU D OLERON 2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" thickBot="1" x14ac:dyDescent="0.35">
      <c r="A70" s="78">
        <v>5</v>
      </c>
      <c r="B70" s="111" t="str">
        <v>TONNAY-CHARENTE 4</v>
      </c>
      <c r="C70" s="112">
        <v>0</v>
      </c>
      <c r="D70" s="113" t="str">
        <v>0</v>
      </c>
      <c r="E70" s="114">
        <v>0</v>
      </c>
      <c r="F70" s="113" t="str">
        <v>0</v>
      </c>
      <c r="G70" s="114">
        <v>0</v>
      </c>
      <c r="H70" s="113" t="str">
        <v>0</v>
      </c>
      <c r="I70" s="114">
        <v>0</v>
      </c>
      <c r="J70" s="113" t="str">
        <v>0</v>
      </c>
      <c r="K70" s="114">
        <v>0</v>
      </c>
      <c r="L70" s="113" t="str">
        <v>0</v>
      </c>
      <c r="M70" s="114">
        <v>0</v>
      </c>
      <c r="N70" s="113" t="str">
        <v>0</v>
      </c>
      <c r="O70" s="114">
        <v>0</v>
      </c>
      <c r="P70" s="113" t="str">
        <v>0</v>
      </c>
      <c r="Q70" s="114">
        <v>0</v>
      </c>
      <c r="R70" s="81">
        <v>0</v>
      </c>
      <c r="S70" s="48">
        <v>0</v>
      </c>
    </row>
    <row r="71" spans="1:19" ht="15" thickBot="1" x14ac:dyDescent="0.35">
      <c r="A71" s="78">
        <v>6</v>
      </c>
      <c r="B71" s="38" t="str">
        <v>CHANIERS 2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" thickBot="1" x14ac:dyDescent="0.35">
      <c r="A72" s="78">
        <v>7</v>
      </c>
      <c r="B72" s="38" t="str">
        <v>MARENNES 2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" thickBot="1" x14ac:dyDescent="0.35">
      <c r="A73" s="78">
        <v>8</v>
      </c>
      <c r="B73" s="39" t="str">
        <v>EXEMPT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3">
      <c r="B74" s="30"/>
      <c r="C74" s="30"/>
    </row>
    <row r="75" spans="1:19" ht="15.6" x14ac:dyDescent="0.3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3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55" priority="2" operator="containsText" text="Exempt">
      <formula>NOT(ISERROR(SEARCH("Exempt",B73)))</formula>
    </cfRule>
  </conditionalFormatting>
  <conditionalFormatting sqref="C60:S60">
    <cfRule type="containsText" dxfId="54" priority="3" operator="containsText" text="Exempt">
      <formula>NOT(ISERROR(SEARCH("Exempt",C60)))</formula>
    </cfRule>
  </conditionalFormatting>
  <conditionalFormatting sqref="D73:S73">
    <cfRule type="expression" dxfId="53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AL76"/>
  <sheetViews>
    <sheetView topLeftCell="A19" zoomScale="150" zoomScaleNormal="150" workbookViewId="0">
      <selection activeCell="Q32" sqref="Q32"/>
    </sheetView>
  </sheetViews>
  <sheetFormatPr baseColWidth="10"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86" t="s">
        <v>134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3"/>
    <row r="7" spans="2:19" ht="16.5" customHeight="1" thickBot="1" x14ac:dyDescent="0.35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" customHeight="1" thickBot="1" x14ac:dyDescent="0.35">
      <c r="B8" s="159" t="s">
        <v>207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" customHeight="1" x14ac:dyDescent="0.3">
      <c r="B9" s="181" t="s">
        <v>135</v>
      </c>
      <c r="C9" s="182"/>
      <c r="D9" s="183"/>
      <c r="E9" s="52"/>
      <c r="F9" s="184" t="s">
        <v>139</v>
      </c>
      <c r="G9" s="185"/>
      <c r="H9" s="185"/>
      <c r="I9" s="185"/>
      <c r="J9" s="185"/>
      <c r="K9" s="185"/>
      <c r="L9" s="56"/>
      <c r="N9" s="2"/>
      <c r="O9" s="174" t="s">
        <v>2</v>
      </c>
      <c r="P9" s="174"/>
      <c r="Q9" s="174"/>
      <c r="R9" s="174"/>
      <c r="S9" s="174"/>
    </row>
    <row r="10" spans="2:19" ht="12.9" customHeight="1" x14ac:dyDescent="0.3">
      <c r="B10" s="171" t="s">
        <v>136</v>
      </c>
      <c r="C10" s="172"/>
      <c r="D10" s="173"/>
      <c r="E10" s="53"/>
      <c r="F10" s="171" t="s">
        <v>140</v>
      </c>
      <c r="G10" s="172"/>
      <c r="H10" s="172"/>
      <c r="I10" s="172"/>
      <c r="J10" s="172"/>
      <c r="K10" s="173"/>
      <c r="L10" s="57"/>
      <c r="N10" s="3"/>
      <c r="O10" s="174" t="s">
        <v>3</v>
      </c>
      <c r="P10" s="174"/>
      <c r="Q10" s="174"/>
      <c r="R10" s="174"/>
      <c r="S10" s="174"/>
    </row>
    <row r="11" spans="2:19" ht="12.9" customHeight="1" x14ac:dyDescent="0.3">
      <c r="B11" s="171" t="s">
        <v>137</v>
      </c>
      <c r="C11" s="172"/>
      <c r="D11" s="173"/>
      <c r="E11" s="54"/>
      <c r="F11" s="171" t="s">
        <v>141</v>
      </c>
      <c r="G11" s="172"/>
      <c r="H11" s="172"/>
      <c r="I11" s="172"/>
      <c r="J11" s="172"/>
      <c r="K11" s="173"/>
      <c r="L11" s="57"/>
      <c r="N11" s="4"/>
      <c r="O11" s="174" t="s">
        <v>4</v>
      </c>
      <c r="P11" s="174"/>
      <c r="Q11" s="174"/>
      <c r="R11" s="174"/>
      <c r="S11" s="174"/>
    </row>
    <row r="12" spans="2:19" ht="12.9" customHeight="1" thickBot="1" x14ac:dyDescent="0.35">
      <c r="B12" s="175" t="s">
        <v>138</v>
      </c>
      <c r="C12" s="176"/>
      <c r="D12" s="177"/>
      <c r="E12" s="55"/>
      <c r="F12" s="178" t="s">
        <v>142</v>
      </c>
      <c r="G12" s="179"/>
      <c r="H12" s="179"/>
      <c r="I12" s="179"/>
      <c r="J12" s="179"/>
      <c r="K12" s="180"/>
      <c r="L12" s="58"/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59" t="s">
        <v>207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" customHeight="1" x14ac:dyDescent="0.3">
      <c r="B15" s="167" t="str">
        <f>F9</f>
        <v>CLERAC 2</v>
      </c>
      <c r="C15" s="168"/>
      <c r="D15" s="170"/>
      <c r="E15" s="52"/>
      <c r="F15" s="150" t="str">
        <f>F11</f>
        <v>ST JEAN D ANGELY 1</v>
      </c>
      <c r="G15" s="151"/>
      <c r="H15" s="151"/>
      <c r="I15" s="151"/>
      <c r="J15" s="151"/>
      <c r="K15" s="152"/>
      <c r="L15" s="56"/>
    </row>
    <row r="16" spans="2:19" ht="12.9" customHeight="1" x14ac:dyDescent="0.3">
      <c r="B16" s="150" t="str">
        <f>B9</f>
        <v>SAINTES AP 1</v>
      </c>
      <c r="C16" s="151"/>
      <c r="D16" s="152"/>
      <c r="E16" s="53"/>
      <c r="F16" s="150" t="str">
        <f>B11</f>
        <v>CHEVANCEAUX 2</v>
      </c>
      <c r="G16" s="151"/>
      <c r="H16" s="151"/>
      <c r="I16" s="151"/>
      <c r="J16" s="151"/>
      <c r="K16" s="152"/>
      <c r="L16" s="57"/>
    </row>
    <row r="17" spans="2:12" ht="12.9" customHeight="1" x14ac:dyDescent="0.3">
      <c r="B17" s="150" t="str">
        <f>B10</f>
        <v>SAUJON VAUX 4</v>
      </c>
      <c r="C17" s="151"/>
      <c r="D17" s="152"/>
      <c r="E17" s="54"/>
      <c r="F17" s="150" t="str">
        <f>B12</f>
        <v>FONTAINE D OZILLAC 4</v>
      </c>
      <c r="G17" s="151"/>
      <c r="H17" s="151"/>
      <c r="I17" s="151"/>
      <c r="J17" s="151"/>
      <c r="K17" s="152"/>
      <c r="L17" s="57"/>
    </row>
    <row r="18" spans="2:12" ht="12.9" customHeight="1" thickBot="1" x14ac:dyDescent="0.35">
      <c r="B18" s="132" t="str">
        <f>F10</f>
        <v>PORT DES BARQUES 4</v>
      </c>
      <c r="C18" s="133"/>
      <c r="D18" s="134"/>
      <c r="E18" s="55"/>
      <c r="F18" s="156" t="str">
        <f>F12</f>
        <v>BUSSAC FORET 3</v>
      </c>
      <c r="G18" s="157"/>
      <c r="H18" s="157"/>
      <c r="I18" s="157"/>
      <c r="J18" s="157"/>
      <c r="K18" s="158"/>
      <c r="L18" s="58"/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59" t="s">
        <v>195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" customHeight="1" x14ac:dyDescent="0.3">
      <c r="B21" s="164" t="str">
        <f>B10</f>
        <v>SAUJON VAUX 4</v>
      </c>
      <c r="C21" s="165"/>
      <c r="D21" s="166"/>
      <c r="E21" s="52"/>
      <c r="F21" s="167" t="str">
        <f>B11</f>
        <v>CHEVANCEAUX 2</v>
      </c>
      <c r="G21" s="168"/>
      <c r="H21" s="168"/>
      <c r="I21" s="168"/>
      <c r="J21" s="168"/>
      <c r="K21" s="168"/>
      <c r="L21" s="56"/>
    </row>
    <row r="22" spans="2:12" ht="12.9" customHeight="1" x14ac:dyDescent="0.3">
      <c r="B22" s="150" t="str">
        <f>B9</f>
        <v>SAINTES AP 1</v>
      </c>
      <c r="C22" s="151"/>
      <c r="D22" s="152"/>
      <c r="E22" s="53"/>
      <c r="F22" s="150" t="str">
        <f>B12</f>
        <v>FONTAINE D OZILLAC 4</v>
      </c>
      <c r="G22" s="151"/>
      <c r="H22" s="151"/>
      <c r="I22" s="151"/>
      <c r="J22" s="151"/>
      <c r="K22" s="152"/>
      <c r="L22" s="57"/>
    </row>
    <row r="23" spans="2:12" ht="12.9" customHeight="1" x14ac:dyDescent="0.3">
      <c r="B23" s="150" t="str">
        <f>F10</f>
        <v>PORT DES BARQUES 4</v>
      </c>
      <c r="C23" s="151"/>
      <c r="D23" s="152"/>
      <c r="E23" s="54"/>
      <c r="F23" s="150" t="str">
        <f>F11</f>
        <v>ST JEAN D ANGELY 1</v>
      </c>
      <c r="G23" s="151"/>
      <c r="H23" s="151"/>
      <c r="I23" s="151"/>
      <c r="J23" s="151"/>
      <c r="K23" s="152"/>
      <c r="L23" s="57"/>
    </row>
    <row r="24" spans="2:12" ht="12.9" customHeight="1" thickBot="1" x14ac:dyDescent="0.35">
      <c r="B24" s="132" t="str">
        <f>F9</f>
        <v>CLERAC 2</v>
      </c>
      <c r="C24" s="133"/>
      <c r="D24" s="134"/>
      <c r="E24" s="55"/>
      <c r="F24" s="156" t="str">
        <f>F12</f>
        <v>BUSSAC FORET 3</v>
      </c>
      <c r="G24" s="157"/>
      <c r="H24" s="157"/>
      <c r="I24" s="157"/>
      <c r="J24" s="157"/>
      <c r="K24" s="158"/>
      <c r="L24" s="58"/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59" t="s">
        <v>195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" customHeight="1" x14ac:dyDescent="0.3">
      <c r="B27" s="141" t="str">
        <f>F10</f>
        <v>PORT DES BARQUES 4</v>
      </c>
      <c r="C27" s="142"/>
      <c r="D27" s="143"/>
      <c r="E27" s="52"/>
      <c r="F27" s="167" t="str">
        <f>F9</f>
        <v>CLERAC 2</v>
      </c>
      <c r="G27" s="168"/>
      <c r="H27" s="168"/>
      <c r="I27" s="168"/>
      <c r="J27" s="168"/>
      <c r="K27" s="168"/>
      <c r="L27" s="56"/>
    </row>
    <row r="28" spans="2:12" ht="12.9" customHeight="1" x14ac:dyDescent="0.3">
      <c r="B28" s="150" t="str">
        <f>B9</f>
        <v>SAINTES AP 1</v>
      </c>
      <c r="C28" s="151"/>
      <c r="D28" s="152"/>
      <c r="E28" s="53"/>
      <c r="F28" s="128" t="str">
        <f>B10</f>
        <v>SAUJON VAUX 4</v>
      </c>
      <c r="G28" s="129"/>
      <c r="H28" s="129"/>
      <c r="I28" s="129"/>
      <c r="J28" s="129"/>
      <c r="K28" s="130"/>
      <c r="L28" s="57"/>
    </row>
    <row r="29" spans="2:12" ht="12.9" customHeight="1" x14ac:dyDescent="0.3">
      <c r="B29" s="128" t="str">
        <f>F11</f>
        <v>ST JEAN D ANGELY 1</v>
      </c>
      <c r="C29" s="129"/>
      <c r="D29" s="130"/>
      <c r="E29" s="54"/>
      <c r="F29" s="128" t="str">
        <f>B12</f>
        <v>FONTAINE D OZILLAC 4</v>
      </c>
      <c r="G29" s="129"/>
      <c r="H29" s="129"/>
      <c r="I29" s="129"/>
      <c r="J29" s="129"/>
      <c r="K29" s="130"/>
      <c r="L29" s="57"/>
    </row>
    <row r="30" spans="2:12" ht="12.9" customHeight="1" thickBot="1" x14ac:dyDescent="0.35">
      <c r="B30" s="132" t="str">
        <f>B11</f>
        <v>CHEVANCEAUX 2</v>
      </c>
      <c r="C30" s="133"/>
      <c r="D30" s="134"/>
      <c r="E30" s="55"/>
      <c r="F30" s="156" t="str">
        <f>F12</f>
        <v>BUSSAC FORET 3</v>
      </c>
      <c r="G30" s="157"/>
      <c r="H30" s="157"/>
      <c r="I30" s="157"/>
      <c r="J30" s="157"/>
      <c r="K30" s="158"/>
      <c r="L30" s="58"/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59" t="s">
        <v>196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" customHeight="1" x14ac:dyDescent="0.3">
      <c r="B33" s="164" t="str">
        <f>B11</f>
        <v>CHEVANCEAUX 2</v>
      </c>
      <c r="C33" s="165"/>
      <c r="D33" s="166"/>
      <c r="E33" s="52"/>
      <c r="F33" s="128" t="str">
        <f>B12</f>
        <v>FONTAINE D OZILLAC 4</v>
      </c>
      <c r="G33" s="129"/>
      <c r="H33" s="129"/>
      <c r="I33" s="129"/>
      <c r="J33" s="129"/>
      <c r="K33" s="130"/>
      <c r="L33" s="56"/>
    </row>
    <row r="34" spans="2:17" ht="12.9" customHeight="1" x14ac:dyDescent="0.3">
      <c r="B34" s="150" t="str">
        <f>B9</f>
        <v>SAINTES AP 1</v>
      </c>
      <c r="C34" s="151"/>
      <c r="D34" s="152"/>
      <c r="E34" s="53"/>
      <c r="F34" s="150" t="str">
        <f>F10</f>
        <v>PORT DES BARQUES 4</v>
      </c>
      <c r="G34" s="151"/>
      <c r="H34" s="151"/>
      <c r="I34" s="151"/>
      <c r="J34" s="151"/>
      <c r="K34" s="152"/>
      <c r="L34" s="57"/>
    </row>
    <row r="35" spans="2:17" ht="12.9" customHeight="1" x14ac:dyDescent="0.3">
      <c r="B35" s="128" t="str">
        <f>F9</f>
        <v>CLERAC 2</v>
      </c>
      <c r="C35" s="129"/>
      <c r="D35" s="130"/>
      <c r="E35" s="54"/>
      <c r="F35" s="128" t="str">
        <f>B10</f>
        <v>SAUJON VAUX 4</v>
      </c>
      <c r="G35" s="129"/>
      <c r="H35" s="129"/>
      <c r="I35" s="129"/>
      <c r="J35" s="129"/>
      <c r="K35" s="130"/>
      <c r="L35" s="57"/>
    </row>
    <row r="36" spans="2:17" ht="12.75" customHeight="1" thickBot="1" x14ac:dyDescent="0.35">
      <c r="B36" s="138" t="str">
        <f>F11</f>
        <v>ST JEAN D ANGELY 1</v>
      </c>
      <c r="C36" s="139"/>
      <c r="D36" s="169"/>
      <c r="E36" s="55"/>
      <c r="F36" s="156" t="str">
        <f>F12</f>
        <v>BUSSAC FORET 3</v>
      </c>
      <c r="G36" s="157"/>
      <c r="H36" s="157"/>
      <c r="I36" s="157"/>
      <c r="J36" s="157"/>
      <c r="K36" s="158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59" t="s">
        <v>196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" customHeight="1" x14ac:dyDescent="0.3">
      <c r="B39" s="164" t="str">
        <f>B12</f>
        <v>FONTAINE D OZILLAC 4</v>
      </c>
      <c r="C39" s="165"/>
      <c r="D39" s="166"/>
      <c r="E39" s="52"/>
      <c r="F39" s="167" t="str">
        <f>F9</f>
        <v>CLERAC 2</v>
      </c>
      <c r="G39" s="168"/>
      <c r="H39" s="168"/>
      <c r="I39" s="168"/>
      <c r="J39" s="168"/>
      <c r="K39" s="168"/>
      <c r="L39" s="56"/>
    </row>
    <row r="40" spans="2:17" ht="12.9" customHeight="1" x14ac:dyDescent="0.3">
      <c r="B40" s="150" t="str">
        <f>B9</f>
        <v>SAINTES AP 1</v>
      </c>
      <c r="C40" s="151"/>
      <c r="D40" s="152"/>
      <c r="E40" s="53"/>
      <c r="F40" s="150" t="str">
        <f>F11</f>
        <v>ST JEAN D ANGELY 1</v>
      </c>
      <c r="G40" s="151"/>
      <c r="H40" s="151"/>
      <c r="I40" s="151"/>
      <c r="J40" s="151"/>
      <c r="K40" s="152"/>
      <c r="L40" s="57"/>
    </row>
    <row r="41" spans="2:17" ht="12.9" customHeight="1" x14ac:dyDescent="0.3">
      <c r="B41" s="128" t="str">
        <f>F10</f>
        <v>PORT DES BARQUES 4</v>
      </c>
      <c r="C41" s="129"/>
      <c r="D41" s="130"/>
      <c r="E41" s="54"/>
      <c r="F41" s="128" t="str">
        <f>B11</f>
        <v>CHEVANCEAUX 2</v>
      </c>
      <c r="G41" s="129"/>
      <c r="H41" s="129"/>
      <c r="I41" s="129"/>
      <c r="J41" s="129"/>
      <c r="K41" s="130"/>
      <c r="L41" s="57"/>
    </row>
    <row r="42" spans="2:17" ht="12.9" customHeight="1" thickBot="1" x14ac:dyDescent="0.35">
      <c r="B42" s="132" t="str">
        <f>B10</f>
        <v>SAUJON VAUX 4</v>
      </c>
      <c r="C42" s="133"/>
      <c r="D42" s="134"/>
      <c r="E42" s="55"/>
      <c r="F42" s="156" t="str">
        <f>F12</f>
        <v>BUSSAC FORET 3</v>
      </c>
      <c r="G42" s="157"/>
      <c r="H42" s="157"/>
      <c r="I42" s="157"/>
      <c r="J42" s="157"/>
      <c r="K42" s="158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59" t="s">
        <v>193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" customHeight="1" thickBot="1" x14ac:dyDescent="0.35">
      <c r="B45" s="141" t="str">
        <f>F11</f>
        <v>ST JEAN D ANGELY 1</v>
      </c>
      <c r="C45" s="142"/>
      <c r="D45" s="143"/>
      <c r="E45" s="59"/>
      <c r="F45" s="144" t="str">
        <f>B10</f>
        <v>SAUJON VAUX 4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" customHeight="1" x14ac:dyDescent="0.3">
      <c r="B46" s="150" t="str">
        <f>F9</f>
        <v>CLERAC 2</v>
      </c>
      <c r="C46" s="151"/>
      <c r="D46" s="152"/>
      <c r="E46" s="60"/>
      <c r="F46" s="128" t="str">
        <f>B11</f>
        <v>CHEVANCEAUX 2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" customHeight="1" x14ac:dyDescent="0.3">
      <c r="B47" s="128" t="str">
        <f>F10</f>
        <v>PORT DES BARQUES 4</v>
      </c>
      <c r="C47" s="129"/>
      <c r="D47" s="130"/>
      <c r="E47" s="61"/>
      <c r="F47" s="128" t="str">
        <f>B12</f>
        <v>FONTAINE D OZILLAC 4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" customHeight="1" thickBot="1" x14ac:dyDescent="0.35">
      <c r="B48" s="132" t="str">
        <f>B9</f>
        <v>SAINTES AP 1</v>
      </c>
      <c r="C48" s="133"/>
      <c r="D48" s="134"/>
      <c r="E48" s="55"/>
      <c r="F48" s="135" t="str">
        <f>F12</f>
        <v>BUSSAC FORET 3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PORT DES BARQUES 4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FONTAINE D OZILLAC 4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SAINTES AP 1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CHEVANCEAUX 2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ST JEAN D ANGELY 1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>CLERAC 2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SAUJON VAUX 4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5">
      <c r="A60" s="25">
        <v>8</v>
      </c>
      <c r="B60" s="71" t="str">
        <f>F12</f>
        <v>BUSSAC FORET 3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3"/>
    <row r="62" spans="1:38" ht="15.75" hidden="1" customHeight="1" x14ac:dyDescent="0.3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5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PORT DES BARQUES 4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" thickBot="1" x14ac:dyDescent="0.35">
      <c r="A67" s="78">
        <v>2</v>
      </c>
      <c r="B67" s="38" t="str">
        <v>FONTAINE D OZILLAC 4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" thickBot="1" x14ac:dyDescent="0.35">
      <c r="A68" s="78">
        <v>3</v>
      </c>
      <c r="B68" s="38" t="str">
        <v>SAINTES AP 1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" thickBot="1" x14ac:dyDescent="0.35">
      <c r="A69" s="78">
        <v>4</v>
      </c>
      <c r="B69" s="38" t="str">
        <v>CHEVANCEAUX 2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" thickBot="1" x14ac:dyDescent="0.35">
      <c r="A70" s="78">
        <v>5</v>
      </c>
      <c r="B70" s="38" t="str">
        <v>ST JEAN D ANGELY 1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" thickBot="1" x14ac:dyDescent="0.35">
      <c r="A71" s="78">
        <v>6</v>
      </c>
      <c r="B71" s="38" t="str">
        <v>CLERAC 2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" thickBot="1" x14ac:dyDescent="0.35">
      <c r="A72" s="78">
        <v>7</v>
      </c>
      <c r="B72" s="38" t="str">
        <v>SAUJON VAUX 4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" thickBot="1" x14ac:dyDescent="0.35">
      <c r="A73" s="78">
        <v>8</v>
      </c>
      <c r="B73" s="39" t="str">
        <v>BUSSAC FORET 3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3">
      <c r="B74" s="30"/>
      <c r="C74" s="30"/>
    </row>
    <row r="75" spans="1:19" ht="15.6" x14ac:dyDescent="0.3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3">
      <c r="B76" s="30"/>
      <c r="C76" s="30"/>
    </row>
  </sheetData>
  <sheetProtection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52" priority="2" operator="containsText" text="Exempt">
      <formula>NOT(ISERROR(SEARCH("Exempt",B73)))</formula>
    </cfRule>
  </conditionalFormatting>
  <conditionalFormatting sqref="C60:S60">
    <cfRule type="containsText" dxfId="51" priority="3" operator="containsText" text="Exempt">
      <formula>NOT(ISERROR(SEARCH("Exempt",C60)))</formula>
    </cfRule>
  </conditionalFormatting>
  <conditionalFormatting sqref="D73:S73">
    <cfRule type="expression" dxfId="50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</sheetPr>
  <dimension ref="A1:AG56"/>
  <sheetViews>
    <sheetView showGridLines="0" topLeftCell="A14" zoomScale="140" zoomScaleNormal="140" workbookViewId="0">
      <selection activeCell="B2" sqref="B2:P2"/>
    </sheetView>
  </sheetViews>
  <sheetFormatPr baseColWidth="10" defaultColWidth="11.44140625" defaultRowHeight="14.4" x14ac:dyDescent="0.3"/>
  <cols>
    <col min="1" max="1" width="4.88671875" customWidth="1"/>
    <col min="2" max="2" width="20.44140625" customWidth="1"/>
    <col min="3" max="3" width="4.88671875" customWidth="1"/>
    <col min="4" max="4" width="5" customWidth="1"/>
    <col min="5" max="18" width="4.5546875" customWidth="1"/>
    <col min="19" max="19" width="16" customWidth="1"/>
    <col min="20" max="20" width="16.109375" customWidth="1"/>
    <col min="21" max="21" width="4.5546875" customWidth="1"/>
    <col min="22" max="22" width="4.88671875" customWidth="1"/>
    <col min="23" max="23" width="5" customWidth="1"/>
    <col min="24" max="37" width="4.5546875" customWidth="1"/>
  </cols>
  <sheetData>
    <row r="1" spans="2:18" ht="15" thickBot="1" x14ac:dyDescent="0.35"/>
    <row r="2" spans="2:18" ht="18.600000000000001" thickBot="1" x14ac:dyDescent="0.35">
      <c r="B2" s="186" t="s">
        <v>143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8"/>
    </row>
    <row r="3" spans="2:18" ht="5.25" customHeight="1" x14ac:dyDescent="0.3"/>
    <row r="4" spans="2:18" ht="8.25" customHeight="1" thickBot="1" x14ac:dyDescent="0.35"/>
    <row r="5" spans="2:18" ht="15.75" customHeight="1" thickBot="1" x14ac:dyDescent="0.35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1"/>
    </row>
    <row r="6" spans="2:18" ht="8.25" customHeight="1" x14ac:dyDescent="0.3"/>
    <row r="7" spans="2:18" ht="16.5" customHeight="1" thickBot="1" x14ac:dyDescent="0.35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</row>
    <row r="8" spans="2:18" ht="12.9" customHeight="1" thickBot="1" x14ac:dyDescent="0.35">
      <c r="B8" s="159" t="s">
        <v>197</v>
      </c>
      <c r="C8" s="160"/>
      <c r="D8" s="160"/>
      <c r="E8" s="161" t="s">
        <v>217</v>
      </c>
      <c r="F8" s="161"/>
      <c r="G8" s="162">
        <v>46264</v>
      </c>
      <c r="H8" s="163"/>
      <c r="I8" s="193" t="s">
        <v>218</v>
      </c>
      <c r="J8" s="193"/>
      <c r="K8" s="51"/>
      <c r="M8" s="2"/>
      <c r="N8" s="86" t="s">
        <v>2</v>
      </c>
      <c r="O8" s="86"/>
      <c r="P8" s="86"/>
      <c r="Q8" s="86"/>
      <c r="R8" s="86"/>
    </row>
    <row r="9" spans="2:18" ht="12.9" customHeight="1" x14ac:dyDescent="0.3">
      <c r="B9" s="181" t="s">
        <v>144</v>
      </c>
      <c r="C9" s="183"/>
      <c r="D9" s="52"/>
      <c r="E9" s="181" t="s">
        <v>147</v>
      </c>
      <c r="F9" s="182"/>
      <c r="G9" s="182"/>
      <c r="H9" s="182"/>
      <c r="I9" s="182"/>
      <c r="J9" s="183"/>
      <c r="K9" s="56"/>
      <c r="M9" s="3"/>
      <c r="N9" s="86" t="s">
        <v>3</v>
      </c>
      <c r="O9" s="86"/>
      <c r="P9" s="86"/>
      <c r="Q9" s="86"/>
      <c r="R9" s="86"/>
    </row>
    <row r="10" spans="2:18" ht="12.9" customHeight="1" x14ac:dyDescent="0.3">
      <c r="B10" s="171" t="s">
        <v>145</v>
      </c>
      <c r="C10" s="173"/>
      <c r="D10" s="53"/>
      <c r="E10" s="171" t="s">
        <v>148</v>
      </c>
      <c r="F10" s="172"/>
      <c r="G10" s="172"/>
      <c r="H10" s="172"/>
      <c r="I10" s="172"/>
      <c r="J10" s="173"/>
      <c r="K10" s="57"/>
      <c r="M10" s="4"/>
      <c r="N10" s="174" t="s">
        <v>4</v>
      </c>
      <c r="O10" s="174"/>
      <c r="P10" s="174"/>
      <c r="Q10" s="174"/>
      <c r="R10" s="174"/>
    </row>
    <row r="11" spans="2:18" ht="12.9" customHeight="1" thickBot="1" x14ac:dyDescent="0.35">
      <c r="B11" s="175" t="s">
        <v>146</v>
      </c>
      <c r="C11" s="177"/>
      <c r="D11" s="55"/>
      <c r="E11" s="175" t="s">
        <v>216</v>
      </c>
      <c r="F11" s="176"/>
      <c r="G11" s="176"/>
      <c r="H11" s="176"/>
      <c r="I11" s="176"/>
      <c r="J11" s="177"/>
      <c r="K11" s="58"/>
      <c r="N11" s="30"/>
      <c r="O11" s="30"/>
    </row>
    <row r="12" spans="2:18" ht="8.25" customHeight="1" thickBot="1" x14ac:dyDescent="0.35">
      <c r="B12" s="26"/>
      <c r="C12" s="26"/>
      <c r="D12" s="26"/>
      <c r="E12" s="26"/>
      <c r="F12" s="26"/>
      <c r="G12" s="26"/>
      <c r="H12" s="26"/>
      <c r="I12" s="26"/>
      <c r="J12" s="26"/>
      <c r="K12" s="26"/>
    </row>
    <row r="13" spans="2:18" ht="12.9" customHeight="1" thickBot="1" x14ac:dyDescent="0.35">
      <c r="B13" s="159" t="s">
        <v>219</v>
      </c>
      <c r="C13" s="160"/>
      <c r="D13" s="160"/>
      <c r="E13" s="161" t="s">
        <v>217</v>
      </c>
      <c r="F13" s="161"/>
      <c r="G13" s="162">
        <v>46264</v>
      </c>
      <c r="H13" s="163"/>
      <c r="I13" s="193" t="s">
        <v>16</v>
      </c>
      <c r="J13" s="193"/>
      <c r="K13" s="51"/>
    </row>
    <row r="14" spans="2:18" ht="12.9" customHeight="1" x14ac:dyDescent="0.3">
      <c r="B14" s="167" t="str">
        <f>$E$9</f>
        <v>ST JULIEN ESCAP 2</v>
      </c>
      <c r="C14" s="170"/>
      <c r="D14" s="52"/>
      <c r="E14" s="150" t="str">
        <f>$B$11</f>
        <v>CHANIERS 3</v>
      </c>
      <c r="F14" s="151"/>
      <c r="G14" s="151"/>
      <c r="H14" s="151"/>
      <c r="I14" s="151"/>
      <c r="J14" s="152"/>
      <c r="K14" s="56"/>
    </row>
    <row r="15" spans="2:18" ht="12.9" customHeight="1" x14ac:dyDescent="0.3">
      <c r="B15" s="150" t="str">
        <f>$B$9</f>
        <v>LES GONDS 3</v>
      </c>
      <c r="C15" s="152"/>
      <c r="D15" s="53"/>
      <c r="E15" s="150" t="str">
        <f>$B$10</f>
        <v>NANCRAS 1</v>
      </c>
      <c r="F15" s="151"/>
      <c r="G15" s="151"/>
      <c r="H15" s="151"/>
      <c r="I15" s="151"/>
      <c r="J15" s="152"/>
      <c r="K15" s="57"/>
    </row>
    <row r="16" spans="2:18" ht="12.9" customHeight="1" thickBot="1" x14ac:dyDescent="0.35">
      <c r="B16" s="132" t="str">
        <f>$E$10</f>
        <v>TONNAY CHARENTE 5</v>
      </c>
      <c r="C16" s="134"/>
      <c r="D16" s="55"/>
      <c r="E16" s="156" t="str">
        <f>$E$11</f>
        <v>PORT DES BARQUE 5</v>
      </c>
      <c r="F16" s="157"/>
      <c r="G16" s="157"/>
      <c r="H16" s="157"/>
      <c r="I16" s="157"/>
      <c r="J16" s="158"/>
      <c r="K16" s="58"/>
    </row>
    <row r="17" spans="2:16" ht="8.25" customHeight="1" thickBot="1" x14ac:dyDescent="0.35">
      <c r="B17" s="28"/>
      <c r="C17" s="31"/>
      <c r="D17" s="27"/>
      <c r="E17" s="31"/>
      <c r="F17" s="31"/>
      <c r="G17" s="31"/>
      <c r="H17" s="31"/>
      <c r="I17" s="31"/>
      <c r="J17" s="31"/>
      <c r="K17" s="27"/>
    </row>
    <row r="18" spans="2:16" ht="12.75" customHeight="1" thickBot="1" x14ac:dyDescent="0.35">
      <c r="B18" s="159" t="s">
        <v>162</v>
      </c>
      <c r="C18" s="160"/>
      <c r="D18" s="160"/>
      <c r="E18" s="161" t="s">
        <v>220</v>
      </c>
      <c r="F18" s="161"/>
      <c r="G18" s="162">
        <v>46271</v>
      </c>
      <c r="H18" s="163"/>
      <c r="I18" s="163" t="s">
        <v>221</v>
      </c>
      <c r="J18" s="163"/>
      <c r="K18" s="51"/>
    </row>
    <row r="19" spans="2:16" ht="12.9" customHeight="1" x14ac:dyDescent="0.3">
      <c r="B19" s="164" t="str">
        <f>$B$10</f>
        <v>NANCRAS 1</v>
      </c>
      <c r="C19" s="166"/>
      <c r="D19" s="52"/>
      <c r="E19" s="167" t="str">
        <f>$B$11</f>
        <v>CHANIERS 3</v>
      </c>
      <c r="F19" s="168"/>
      <c r="G19" s="168"/>
      <c r="H19" s="168"/>
      <c r="I19" s="168"/>
      <c r="J19" s="168"/>
      <c r="K19" s="56"/>
    </row>
    <row r="20" spans="2:16" ht="12.9" customHeight="1" x14ac:dyDescent="0.3">
      <c r="B20" s="150" t="str">
        <f>$B$9</f>
        <v>LES GONDS 3</v>
      </c>
      <c r="C20" s="152"/>
      <c r="D20" s="53"/>
      <c r="E20" s="150" t="str">
        <f>$E$10</f>
        <v>TONNAY CHARENTE 5</v>
      </c>
      <c r="F20" s="151"/>
      <c r="G20" s="151"/>
      <c r="H20" s="151"/>
      <c r="I20" s="151"/>
      <c r="J20" s="152"/>
      <c r="K20" s="57"/>
    </row>
    <row r="21" spans="2:16" ht="12.9" customHeight="1" thickBot="1" x14ac:dyDescent="0.35">
      <c r="B21" s="132" t="str">
        <f>$E$9</f>
        <v>ST JULIEN ESCAP 2</v>
      </c>
      <c r="C21" s="134"/>
      <c r="D21" s="55"/>
      <c r="E21" s="156" t="str">
        <f>$E$11</f>
        <v>PORT DES BARQUE 5</v>
      </c>
      <c r="F21" s="157"/>
      <c r="G21" s="157"/>
      <c r="H21" s="157"/>
      <c r="I21" s="157"/>
      <c r="J21" s="158"/>
      <c r="K21" s="58"/>
    </row>
    <row r="22" spans="2:16" ht="8.25" customHeight="1" thickBot="1" x14ac:dyDescent="0.35">
      <c r="B22" s="28"/>
      <c r="C22" s="31"/>
      <c r="D22" s="27"/>
      <c r="E22" s="31"/>
      <c r="F22" s="31"/>
      <c r="G22" s="31"/>
      <c r="H22" s="31"/>
      <c r="I22" s="31"/>
      <c r="J22" s="31"/>
      <c r="K22" s="27"/>
    </row>
    <row r="23" spans="2:16" ht="12.9" customHeight="1" thickBot="1" x14ac:dyDescent="0.35">
      <c r="B23" s="159" t="s">
        <v>162</v>
      </c>
      <c r="C23" s="160"/>
      <c r="D23" s="160"/>
      <c r="E23" s="161" t="s">
        <v>220</v>
      </c>
      <c r="F23" s="161"/>
      <c r="G23" s="162">
        <v>46271</v>
      </c>
      <c r="H23" s="163"/>
      <c r="I23" s="163" t="s">
        <v>16</v>
      </c>
      <c r="J23" s="163"/>
      <c r="K23" s="51"/>
    </row>
    <row r="24" spans="2:16" ht="12.9" customHeight="1" x14ac:dyDescent="0.3">
      <c r="B24" s="141" t="str">
        <f>$E$10</f>
        <v>TONNAY CHARENTE 5</v>
      </c>
      <c r="C24" s="143"/>
      <c r="D24" s="52"/>
      <c r="E24" s="167" t="str">
        <f>$E$9</f>
        <v>ST JULIEN ESCAP 2</v>
      </c>
      <c r="F24" s="168"/>
      <c r="G24" s="168"/>
      <c r="H24" s="168"/>
      <c r="I24" s="168"/>
      <c r="J24" s="168"/>
      <c r="K24" s="56"/>
    </row>
    <row r="25" spans="2:16" ht="12.9" customHeight="1" x14ac:dyDescent="0.3">
      <c r="B25" s="150" t="str">
        <f>$B$9</f>
        <v>LES GONDS 3</v>
      </c>
      <c r="C25" s="152"/>
      <c r="D25" s="53"/>
      <c r="E25" s="128" t="str">
        <f>$B$11</f>
        <v>CHANIERS 3</v>
      </c>
      <c r="F25" s="129"/>
      <c r="G25" s="129"/>
      <c r="H25" s="129"/>
      <c r="I25" s="129"/>
      <c r="J25" s="130"/>
      <c r="K25" s="57"/>
    </row>
    <row r="26" spans="2:16" ht="12.9" customHeight="1" thickBot="1" x14ac:dyDescent="0.35">
      <c r="B26" s="132" t="str">
        <f>$B$10</f>
        <v>NANCRAS 1</v>
      </c>
      <c r="C26" s="134"/>
      <c r="D26" s="55"/>
      <c r="E26" s="156" t="str">
        <f>$E$11</f>
        <v>PORT DES BARQUE 5</v>
      </c>
      <c r="F26" s="157"/>
      <c r="G26" s="157"/>
      <c r="H26" s="157"/>
      <c r="I26" s="157"/>
      <c r="J26" s="158"/>
      <c r="K26" s="58"/>
    </row>
    <row r="27" spans="2:16" ht="8.25" customHeight="1" thickBot="1" x14ac:dyDescent="0.35">
      <c r="B27" s="32"/>
      <c r="C27" s="32"/>
      <c r="D27" s="1"/>
      <c r="E27" s="32"/>
      <c r="F27" s="32"/>
      <c r="G27" s="32"/>
      <c r="H27" s="32"/>
      <c r="I27" s="32"/>
      <c r="J27" s="32"/>
      <c r="K27" s="1"/>
    </row>
    <row r="28" spans="2:16" ht="12.9" customHeight="1" thickBot="1" x14ac:dyDescent="0.35">
      <c r="B28" s="159" t="s">
        <v>222</v>
      </c>
      <c r="C28" s="160"/>
      <c r="D28" s="160"/>
      <c r="E28" s="161" t="s">
        <v>217</v>
      </c>
      <c r="F28" s="161"/>
      <c r="G28" s="162">
        <v>46292</v>
      </c>
      <c r="H28" s="163"/>
      <c r="I28" s="163" t="s">
        <v>17</v>
      </c>
      <c r="J28" s="163"/>
      <c r="K28" s="51"/>
      <c r="M28" s="147" t="s">
        <v>5</v>
      </c>
      <c r="N28" s="148"/>
      <c r="O28" s="148"/>
      <c r="P28" s="149"/>
    </row>
    <row r="29" spans="2:16" ht="12.9" customHeight="1" x14ac:dyDescent="0.3">
      <c r="B29" s="164" t="str">
        <f>$B$11</f>
        <v>CHANIERS 3</v>
      </c>
      <c r="C29" s="166"/>
      <c r="D29" s="52"/>
      <c r="E29" s="128" t="str">
        <f>$E$10</f>
        <v>TONNAY CHARENTE 5</v>
      </c>
      <c r="F29" s="129"/>
      <c r="G29" s="129"/>
      <c r="H29" s="129"/>
      <c r="I29" s="129"/>
      <c r="J29" s="130"/>
      <c r="K29" s="56"/>
      <c r="M29" s="153" t="s">
        <v>6</v>
      </c>
      <c r="N29" s="154"/>
      <c r="O29" s="154"/>
      <c r="P29" s="155"/>
    </row>
    <row r="30" spans="2:16" ht="12.9" customHeight="1" x14ac:dyDescent="0.3">
      <c r="B30" s="150" t="str">
        <f>$E$9</f>
        <v>ST JULIEN ESCAP 2</v>
      </c>
      <c r="C30" s="152"/>
      <c r="D30" s="53"/>
      <c r="E30" s="150" t="str">
        <f>$B$10</f>
        <v>NANCRAS 1</v>
      </c>
      <c r="F30" s="151"/>
      <c r="G30" s="151"/>
      <c r="H30" s="151"/>
      <c r="I30" s="151"/>
      <c r="J30" s="152"/>
      <c r="K30" s="57"/>
      <c r="M30" s="128" t="s">
        <v>7</v>
      </c>
      <c r="N30" s="129"/>
      <c r="O30" s="129"/>
      <c r="P30" s="131"/>
    </row>
    <row r="31" spans="2:16" ht="12.9" customHeight="1" thickBot="1" x14ac:dyDescent="0.35">
      <c r="B31" s="138" t="str">
        <f>$B$9</f>
        <v>LES GONDS 3</v>
      </c>
      <c r="C31" s="169"/>
      <c r="D31" s="55"/>
      <c r="E31" s="156" t="str">
        <f>$E$11</f>
        <v>PORT DES BARQUE 5</v>
      </c>
      <c r="F31" s="157"/>
      <c r="G31" s="157"/>
      <c r="H31" s="157"/>
      <c r="I31" s="157"/>
      <c r="J31" s="158"/>
      <c r="K31" s="58"/>
      <c r="M31" s="138" t="s">
        <v>8</v>
      </c>
      <c r="N31" s="139"/>
      <c r="O31" s="139"/>
      <c r="P31" s="140"/>
    </row>
    <row r="32" spans="2:16" ht="9" customHeight="1" x14ac:dyDescent="0.3">
      <c r="B32" s="85"/>
      <c r="C32" s="86"/>
      <c r="D32" s="87"/>
      <c r="E32" s="86"/>
      <c r="F32" s="86"/>
      <c r="G32" s="86"/>
      <c r="H32" s="86"/>
      <c r="I32" s="86"/>
      <c r="J32" s="86"/>
      <c r="K32" s="87"/>
    </row>
    <row r="33" spans="1:33" ht="7.5" customHeight="1" x14ac:dyDescent="0.3"/>
    <row r="34" spans="1:33" ht="15" hidden="1" thickBot="1" x14ac:dyDescent="0.35">
      <c r="C34" s="7" t="s">
        <v>9</v>
      </c>
      <c r="D34" s="7" t="s">
        <v>10</v>
      </c>
      <c r="E34" s="7" t="s">
        <v>9</v>
      </c>
      <c r="F34" s="7" t="s">
        <v>10</v>
      </c>
      <c r="G34" s="7" t="s">
        <v>9</v>
      </c>
      <c r="H34" s="7" t="s">
        <v>10</v>
      </c>
      <c r="I34" s="7" t="s">
        <v>9</v>
      </c>
      <c r="J34" s="7" t="s">
        <v>10</v>
      </c>
      <c r="K34" s="7" t="s">
        <v>9</v>
      </c>
      <c r="L34" s="7" t="s">
        <v>10</v>
      </c>
      <c r="M34" s="117" t="s">
        <v>11</v>
      </c>
      <c r="N34" s="118"/>
      <c r="R34" s="30"/>
      <c r="S34" s="30"/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9"/>
      <c r="AG34" s="10"/>
    </row>
    <row r="35" spans="1:33" ht="12.6" hidden="1" customHeight="1" thickBot="1" x14ac:dyDescent="0.35">
      <c r="P35" s="11"/>
      <c r="Q35" s="11"/>
      <c r="AF35" s="9"/>
      <c r="AG35" s="9"/>
    </row>
    <row r="36" spans="1:33" ht="15.75" hidden="1" customHeight="1" thickBot="1" x14ac:dyDescent="0.35">
      <c r="A36" s="15" t="s">
        <v>12</v>
      </c>
      <c r="B36" s="5" t="s">
        <v>13</v>
      </c>
      <c r="C36" s="124" t="s">
        <v>208</v>
      </c>
      <c r="D36" s="125"/>
      <c r="E36" s="126" t="s">
        <v>209</v>
      </c>
      <c r="F36" s="127"/>
      <c r="G36" s="126" t="s">
        <v>210</v>
      </c>
      <c r="H36" s="127"/>
      <c r="I36" s="126" t="s">
        <v>211</v>
      </c>
      <c r="J36" s="127"/>
      <c r="K36" s="126" t="s">
        <v>212</v>
      </c>
      <c r="L36" s="127"/>
      <c r="M36" s="13" t="s">
        <v>9</v>
      </c>
      <c r="N36" s="14" t="s">
        <v>10</v>
      </c>
      <c r="P36" s="11"/>
      <c r="Q36" s="11"/>
      <c r="AF36" s="9"/>
      <c r="AG36" s="9"/>
    </row>
    <row r="37" spans="1:33" ht="15.75" hidden="1" customHeight="1" thickBot="1" x14ac:dyDescent="0.35">
      <c r="A37" s="25">
        <v>1</v>
      </c>
      <c r="B37" s="33" t="str">
        <f>$E$10</f>
        <v>TONNAY CHARENTE 5</v>
      </c>
      <c r="C37" s="20" t="str" cm="1">
        <f t="array" ref="C37">_xlfn.IFS($K$10="","0",$K$10=18,"2",$K$10&gt;18,"3",$K$10&lt;18,"1")</f>
        <v>0</v>
      </c>
      <c r="D37" s="22">
        <f>$K$10-$D$10</f>
        <v>0</v>
      </c>
      <c r="E37" s="20" t="str" cm="1">
        <f t="array" ref="E37">_xlfn.IFS($D$16="","0",$D$16=18,"2",$D$16&gt;18,"3",$D$16&lt;18,"1")</f>
        <v>0</v>
      </c>
      <c r="F37" s="22">
        <f>$D$16-$K$16</f>
        <v>0</v>
      </c>
      <c r="G37" s="20" t="str" cm="1">
        <f t="array" ref="G37">_xlfn.IFS($K$20="","0",$K$20=18,"2",$K$20&gt;18,"3",$K$20&lt;18,"1")</f>
        <v>0</v>
      </c>
      <c r="H37" s="23">
        <f>$K$20-$D$20</f>
        <v>0</v>
      </c>
      <c r="I37" s="20" t="str" cm="1">
        <f t="array" ref="I37">_xlfn.IFS($D$24="","0",$D$24=18,"2",$D$24&gt;18,"3",$D$24&lt;18,"1")</f>
        <v>0</v>
      </c>
      <c r="J37" s="22">
        <f>$D$24-$K$24</f>
        <v>0</v>
      </c>
      <c r="K37" s="20" t="str" cm="1">
        <f t="array" ref="K37">_xlfn.IFS($K$29="","0",$K$29=18,"2",$K$29&gt;18,"3",$K$29&lt;18,"1")</f>
        <v>0</v>
      </c>
      <c r="L37" s="22">
        <f>$K$29-$D$29</f>
        <v>0</v>
      </c>
      <c r="M37" s="16">
        <f t="shared" ref="M37:N42" si="0">+C37+E37+G37+I37+K37</f>
        <v>0</v>
      </c>
      <c r="N37" s="17">
        <f t="shared" si="0"/>
        <v>0</v>
      </c>
      <c r="P37" s="11"/>
      <c r="Q37" s="11"/>
      <c r="AF37" s="9"/>
      <c r="AG37" s="9"/>
    </row>
    <row r="38" spans="1:33" ht="15.75" hidden="1" customHeight="1" thickBot="1" x14ac:dyDescent="0.35">
      <c r="A38" s="25">
        <v>2</v>
      </c>
      <c r="B38" s="74" t="str">
        <f>$E$9</f>
        <v>ST JULIEN ESCAP 2</v>
      </c>
      <c r="C38" s="20" t="str" cm="1">
        <f t="array" ref="C38">_xlfn.IFS($K$9="","0",$K$9=18,"2",$K$9&gt;18,"3",$K$9&lt;18,"1")</f>
        <v>0</v>
      </c>
      <c r="D38" s="22">
        <f>$K$9-$D$9</f>
        <v>0</v>
      </c>
      <c r="E38" s="20" t="str" cm="1">
        <f t="array" ref="E38">_xlfn.IFS($D$14="","0",$D$14=18,"2",$D$14&gt;18,"3",$D$14&lt;18,"1")</f>
        <v>0</v>
      </c>
      <c r="F38" s="22">
        <f>$D$14-$K$14</f>
        <v>0</v>
      </c>
      <c r="G38" s="20" t="str" cm="1">
        <f t="array" ref="G38">_xlfn.IFS($D$21="","0",$D$21=18,"2",$D$21&gt;18,"3",$D$21&lt;18,"1")</f>
        <v>0</v>
      </c>
      <c r="H38" s="23">
        <f>$D$21-$K$21</f>
        <v>0</v>
      </c>
      <c r="I38" s="20" t="str" cm="1">
        <f t="array" ref="I38">_xlfn.IFS($K$24="","0",$K$24=18,"2",$K$24&gt;18,"3",$K$24&lt;18,"1")</f>
        <v>0</v>
      </c>
      <c r="J38" s="22">
        <f>$K$24-$D$24</f>
        <v>0</v>
      </c>
      <c r="K38" s="20" t="str" cm="1">
        <f t="array" ref="K38">_xlfn.IFS($D$30="","0",$D$30=18,"2",$D$30&gt;18,"3",$D$30&lt;18,"1")</f>
        <v>0</v>
      </c>
      <c r="L38" s="22">
        <f>$D$30-$K$30</f>
        <v>0</v>
      </c>
      <c r="M38" s="16">
        <f t="shared" si="0"/>
        <v>0</v>
      </c>
      <c r="N38" s="17">
        <f t="shared" si="0"/>
        <v>0</v>
      </c>
      <c r="P38" s="11"/>
      <c r="Q38" s="11"/>
      <c r="AF38" s="9"/>
      <c r="AG38" s="9"/>
    </row>
    <row r="39" spans="1:33" ht="15.75" hidden="1" customHeight="1" thickBot="1" x14ac:dyDescent="0.35">
      <c r="A39" s="25">
        <v>3</v>
      </c>
      <c r="B39" s="73" t="str">
        <f>$E$11</f>
        <v>PORT DES BARQUE 5</v>
      </c>
      <c r="C39" s="20" t="str" cm="1">
        <f t="array" ref="C39">_xlfn.IFS($K$11="","0",$K$11=18,"2",$K$11&gt;18,"3",$K$11&lt;18,"1")</f>
        <v>0</v>
      </c>
      <c r="D39" s="22">
        <f>$K$11-$D$11</f>
        <v>0</v>
      </c>
      <c r="E39" s="20" t="str" cm="1">
        <f t="array" ref="E39">_xlfn.IFS($K$16="","0",$K$16=18,"2",$K$16&gt;18,"3",$K$16&lt;18,"1")</f>
        <v>0</v>
      </c>
      <c r="F39" s="22">
        <f>$K$16-$D$16</f>
        <v>0</v>
      </c>
      <c r="G39" s="20" t="str" cm="1">
        <f t="array" ref="G39">_xlfn.IFS($K$21="","0",$K$21=18,"2",$K$21&gt;18,"3",$K$21&lt;18,"1")</f>
        <v>0</v>
      </c>
      <c r="H39" s="23">
        <f>$K$21-$D$21</f>
        <v>0</v>
      </c>
      <c r="I39" s="20" t="str" cm="1">
        <f t="array" ref="I39">_xlfn.IFS($K$26="","0",$K$26=18,"2",$K$26&gt;18,"3",$K$26&lt;18,"1")</f>
        <v>0</v>
      </c>
      <c r="J39" s="22">
        <f>$K$26-$D$26</f>
        <v>0</v>
      </c>
      <c r="K39" s="20" t="str" cm="1">
        <f t="array" ref="K39">_xlfn.IFS($K$31="","0",$K$31=18,"2",$K$31&gt;18,"3",$K$31&lt;18,"1")</f>
        <v>0</v>
      </c>
      <c r="L39" s="22">
        <f>$K$31-$D$31</f>
        <v>0</v>
      </c>
      <c r="M39" s="16">
        <f t="shared" si="0"/>
        <v>0</v>
      </c>
      <c r="N39" s="17">
        <f t="shared" si="0"/>
        <v>0</v>
      </c>
      <c r="P39" s="11"/>
      <c r="Q39" s="11"/>
      <c r="AF39" s="9"/>
      <c r="AG39" s="9"/>
    </row>
    <row r="40" spans="1:33" ht="15.75" hidden="1" customHeight="1" thickBot="1" x14ac:dyDescent="0.35">
      <c r="A40" s="25">
        <v>4</v>
      </c>
      <c r="B40" s="33" t="str">
        <f>$B$10</f>
        <v>NANCRAS 1</v>
      </c>
      <c r="C40" s="20" t="str" cm="1">
        <f t="array" ref="C40">_xlfn.IFS($D$10="","0",$D$10=18,"2",$D$10&gt;18,"3",$D$10&lt;18,"1")</f>
        <v>0</v>
      </c>
      <c r="D40" s="22">
        <f>$D$10-$K$10</f>
        <v>0</v>
      </c>
      <c r="E40" s="20" t="str" cm="1">
        <f t="array" ref="E40">_xlfn.IFS($K$15="","0",$K$15=18,"2",$K$15&gt;18,"3",$K$15&lt;18,"1")</f>
        <v>0</v>
      </c>
      <c r="F40" s="22">
        <f>$K$15-$D$15</f>
        <v>0</v>
      </c>
      <c r="G40" s="20" t="str" cm="1">
        <f t="array" ref="G40">_xlfn.IFS($D$19="","0",$D$19=18,"2",$D$19&gt;18,"3",$D$19&lt;18,"1")</f>
        <v>0</v>
      </c>
      <c r="H40" s="23">
        <f>$D$19-$K$19</f>
        <v>0</v>
      </c>
      <c r="I40" s="20" t="str" cm="1">
        <f t="array" ref="I40">_xlfn.IFS($D$26="","0",$D$26=18,"2",$D$26&gt;18,"3",$D$26&lt;18,"1")</f>
        <v>0</v>
      </c>
      <c r="J40" s="22">
        <f>$D$26-$K$26</f>
        <v>0</v>
      </c>
      <c r="K40" s="20" t="str" cm="1">
        <f t="array" ref="K40">_xlfn.IFS($K$30="","0",$K$30=18,"2",$K$30&gt;18,"3",$K$30&lt;18,"1")</f>
        <v>0</v>
      </c>
      <c r="L40" s="22">
        <f>$K$30-$D$30</f>
        <v>0</v>
      </c>
      <c r="M40" s="16">
        <f t="shared" si="0"/>
        <v>0</v>
      </c>
      <c r="N40" s="17">
        <f t="shared" si="0"/>
        <v>0</v>
      </c>
      <c r="P40" s="11"/>
      <c r="Q40" s="11"/>
      <c r="AF40" s="9"/>
      <c r="AG40" s="9"/>
    </row>
    <row r="41" spans="1:33" ht="15.75" hidden="1" customHeight="1" thickBot="1" x14ac:dyDescent="0.35">
      <c r="A41" s="25">
        <v>5</v>
      </c>
      <c r="B41" s="33" t="str">
        <f>$B$9</f>
        <v>LES GONDS 3</v>
      </c>
      <c r="C41" s="20" t="str" cm="1">
        <f t="array" ref="C41">_xlfn.IFS($D$9="","0",$D$9=18,"2",$D$9&gt;18,"3",$D$9&lt;18,"1")</f>
        <v>0</v>
      </c>
      <c r="D41" s="22">
        <f>$D$9-$K$9</f>
        <v>0</v>
      </c>
      <c r="E41" s="20" t="str" cm="1">
        <f t="array" ref="E41">_xlfn.IFS($D$15="","0",$D$15=18,"2",$D$15&gt;18,"3",$D$15&lt;18,"1")</f>
        <v>0</v>
      </c>
      <c r="F41" s="22">
        <f>$D$15-$K$15</f>
        <v>0</v>
      </c>
      <c r="G41" s="20" t="str" cm="1">
        <f t="array" ref="G41">_xlfn.IFS($D$20="","0",$D$20=18,"2",$D$20&gt;18,"3",$D$20&lt;18,"1")</f>
        <v>0</v>
      </c>
      <c r="H41" s="23">
        <f>$D$20-$K$20</f>
        <v>0</v>
      </c>
      <c r="I41" s="20" t="str" cm="1">
        <f t="array" ref="I41">_xlfn.IFS($D$25="","0",$D$25=18,"2",$D$25&gt;18,"3",$D$25&lt;18,"1")</f>
        <v>0</v>
      </c>
      <c r="J41" s="22">
        <f>$D$25-$K$25</f>
        <v>0</v>
      </c>
      <c r="K41" s="20" t="str" cm="1">
        <f t="array" ref="K41">_xlfn.IFS($D$31="","0",$D$31=18,"2",$D$31&gt;18,"3",$D$31&lt;18,"1")</f>
        <v>0</v>
      </c>
      <c r="L41" s="22">
        <f>$D$31-$K$31</f>
        <v>0</v>
      </c>
      <c r="M41" s="16">
        <f t="shared" si="0"/>
        <v>0</v>
      </c>
      <c r="N41" s="17">
        <f t="shared" si="0"/>
        <v>0</v>
      </c>
      <c r="P41" s="11"/>
      <c r="Q41" s="11"/>
      <c r="AF41" s="9"/>
      <c r="AG41" s="9"/>
    </row>
    <row r="42" spans="1:33" ht="15.75" hidden="1" customHeight="1" thickBot="1" x14ac:dyDescent="0.35">
      <c r="A42" s="25">
        <v>6</v>
      </c>
      <c r="B42" s="33" t="str">
        <f>$B$11</f>
        <v>CHANIERS 3</v>
      </c>
      <c r="C42" s="21" t="str" cm="1">
        <f t="array" ref="C42">_xlfn.IFS($D$11="","0",$D$11=18,"2",$D$11&gt;18,"3",$D$11&lt;18,"1")</f>
        <v>0</v>
      </c>
      <c r="D42" s="24">
        <f>$D$11-$K$11</f>
        <v>0</v>
      </c>
      <c r="E42" s="21" t="str" cm="1">
        <f t="array" ref="E42">_xlfn.IFS($K$14="","0",$K$14=18,"2",$K$14&gt;18,"3",$K$14&lt;18,"1")</f>
        <v>0</v>
      </c>
      <c r="F42" s="24">
        <f>$K$14-$D$14</f>
        <v>0</v>
      </c>
      <c r="G42" s="21" t="str" cm="1">
        <f t="array" ref="G42">_xlfn.IFS($K$19="","0",$K$19=18,"2",$K$19&gt;18,"3",$K$19&lt;18,"1")</f>
        <v>0</v>
      </c>
      <c r="H42" s="88">
        <f>$K$19-$D$19</f>
        <v>0</v>
      </c>
      <c r="I42" s="21" t="str" cm="1">
        <f t="array" ref="I42">_xlfn.IFS($K$25="","0",$K$25=18,"2",$K$25&gt;18,"3",$K$25&lt;18,"1")</f>
        <v>0</v>
      </c>
      <c r="J42" s="24">
        <f>$K$25-$D$25</f>
        <v>0</v>
      </c>
      <c r="K42" s="21" t="str" cm="1">
        <f t="array" ref="K42">_xlfn.IFS($D$29="","0",$D$29=18,"2",$D$29&gt;18,"3",$D$29&lt;18,"1")</f>
        <v>0</v>
      </c>
      <c r="L42" s="24">
        <f>$D$29-$K$29</f>
        <v>0</v>
      </c>
      <c r="M42" s="18">
        <f t="shared" si="0"/>
        <v>0</v>
      </c>
      <c r="N42" s="19">
        <f t="shared" si="0"/>
        <v>0</v>
      </c>
      <c r="P42" s="11"/>
      <c r="Q42" s="11"/>
      <c r="AF42" s="9"/>
      <c r="AG42" s="9"/>
    </row>
    <row r="43" spans="1:33" ht="15.75" hidden="1" customHeight="1" x14ac:dyDescent="0.3"/>
    <row r="44" spans="1:33" ht="15.75" hidden="1" customHeight="1" x14ac:dyDescent="0.3">
      <c r="B44" s="12" t="s">
        <v>14</v>
      </c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90"/>
    </row>
    <row r="45" spans="1:33" ht="15" customHeight="1" thickBot="1" x14ac:dyDescent="0.35"/>
    <row r="46" spans="1:33" ht="15" thickBot="1" x14ac:dyDescent="0.35">
      <c r="C46" s="91" t="s">
        <v>9</v>
      </c>
      <c r="D46" s="91" t="s">
        <v>10</v>
      </c>
      <c r="E46" s="91" t="s">
        <v>9</v>
      </c>
      <c r="F46" s="91" t="s">
        <v>10</v>
      </c>
      <c r="G46" s="91" t="s">
        <v>9</v>
      </c>
      <c r="H46" s="91" t="s">
        <v>10</v>
      </c>
      <c r="I46" s="91" t="s">
        <v>9</v>
      </c>
      <c r="J46" s="91" t="s">
        <v>10</v>
      </c>
      <c r="K46" s="91" t="s">
        <v>9</v>
      </c>
      <c r="L46" s="91" t="s">
        <v>10</v>
      </c>
      <c r="M46" s="147" t="s">
        <v>11</v>
      </c>
      <c r="N46" s="149"/>
    </row>
    <row r="47" spans="1:33" ht="15.75" customHeight="1" thickBot="1" x14ac:dyDescent="0.35">
      <c r="A47" s="92" t="s">
        <v>12</v>
      </c>
      <c r="B47" s="93" t="s">
        <v>13</v>
      </c>
      <c r="C47" s="194" t="s">
        <v>213</v>
      </c>
      <c r="D47" s="194"/>
      <c r="E47" s="194" t="s">
        <v>214</v>
      </c>
      <c r="F47" s="194"/>
      <c r="G47" s="194" t="s">
        <v>215</v>
      </c>
      <c r="H47" s="194"/>
      <c r="I47" s="194" t="s">
        <v>211</v>
      </c>
      <c r="J47" s="194"/>
      <c r="K47" s="194" t="s">
        <v>212</v>
      </c>
      <c r="L47" s="194"/>
      <c r="M47" s="94" t="s">
        <v>9</v>
      </c>
      <c r="N47" s="14" t="s">
        <v>10</v>
      </c>
    </row>
    <row r="48" spans="1:33" x14ac:dyDescent="0.3">
      <c r="A48" s="95">
        <v>1</v>
      </c>
      <c r="B48" s="96" t="str" cm="1">
        <f t="array" ref="B48:N53">_xlfn.SORTBY($B$37:$N$42,$M$37:$M$42,-1,$N$37:$N$42,-1)</f>
        <v>TONNAY CHARENTE 5</v>
      </c>
      <c r="C48" s="43" t="str">
        <v>0</v>
      </c>
      <c r="D48" s="44">
        <v>0</v>
      </c>
      <c r="E48" s="43" t="str">
        <v>0</v>
      </c>
      <c r="F48" s="44">
        <v>0</v>
      </c>
      <c r="G48" s="43" t="str">
        <v>0</v>
      </c>
      <c r="H48" s="44">
        <v>0</v>
      </c>
      <c r="I48" s="43" t="str">
        <v>0</v>
      </c>
      <c r="J48" s="44">
        <v>0</v>
      </c>
      <c r="K48" s="43" t="str">
        <v>0</v>
      </c>
      <c r="L48" s="44">
        <v>0</v>
      </c>
      <c r="M48" s="97">
        <v>0</v>
      </c>
      <c r="N48" s="98">
        <v>0</v>
      </c>
    </row>
    <row r="49" spans="1:14" x14ac:dyDescent="0.3">
      <c r="A49" s="104">
        <v>2</v>
      </c>
      <c r="B49" s="99" t="str">
        <v>ST JULIEN ESCAP 2</v>
      </c>
      <c r="C49" s="46" t="str">
        <v>0</v>
      </c>
      <c r="D49" s="47">
        <v>0</v>
      </c>
      <c r="E49" s="46" t="str">
        <v>0</v>
      </c>
      <c r="F49" s="47">
        <v>0</v>
      </c>
      <c r="G49" s="46" t="str">
        <v>0</v>
      </c>
      <c r="H49" s="47">
        <v>0</v>
      </c>
      <c r="I49" s="46" t="str">
        <v>0</v>
      </c>
      <c r="J49" s="47">
        <v>0</v>
      </c>
      <c r="K49" s="46" t="str">
        <v>0</v>
      </c>
      <c r="L49" s="47">
        <v>0</v>
      </c>
      <c r="M49" s="100">
        <v>0</v>
      </c>
      <c r="N49" s="48">
        <v>0</v>
      </c>
    </row>
    <row r="50" spans="1:14" x14ac:dyDescent="0.3">
      <c r="A50" s="104">
        <v>3</v>
      </c>
      <c r="B50" s="99" t="str">
        <v>PORT DES BARQUE 5</v>
      </c>
      <c r="C50" s="46" t="str">
        <v>0</v>
      </c>
      <c r="D50" s="47">
        <v>0</v>
      </c>
      <c r="E50" s="46" t="str">
        <v>0</v>
      </c>
      <c r="F50" s="47">
        <v>0</v>
      </c>
      <c r="G50" s="46" t="str">
        <v>0</v>
      </c>
      <c r="H50" s="47">
        <v>0</v>
      </c>
      <c r="I50" s="46" t="str">
        <v>0</v>
      </c>
      <c r="J50" s="47">
        <v>0</v>
      </c>
      <c r="K50" s="46" t="str">
        <v>0</v>
      </c>
      <c r="L50" s="47">
        <v>0</v>
      </c>
      <c r="M50" s="100">
        <v>0</v>
      </c>
      <c r="N50" s="48">
        <v>0</v>
      </c>
    </row>
    <row r="51" spans="1:14" x14ac:dyDescent="0.3">
      <c r="A51" s="104">
        <v>4</v>
      </c>
      <c r="B51" s="99" t="str">
        <v>NANCRAS 1</v>
      </c>
      <c r="C51" s="46" t="str">
        <v>0</v>
      </c>
      <c r="D51" s="47">
        <v>0</v>
      </c>
      <c r="E51" s="46" t="str">
        <v>0</v>
      </c>
      <c r="F51" s="47">
        <v>0</v>
      </c>
      <c r="G51" s="46" t="str">
        <v>0</v>
      </c>
      <c r="H51" s="47">
        <v>0</v>
      </c>
      <c r="I51" s="46" t="str">
        <v>0</v>
      </c>
      <c r="J51" s="47">
        <v>0</v>
      </c>
      <c r="K51" s="46" t="str">
        <v>0</v>
      </c>
      <c r="L51" s="47">
        <v>0</v>
      </c>
      <c r="M51" s="100">
        <v>0</v>
      </c>
      <c r="N51" s="48">
        <v>0</v>
      </c>
    </row>
    <row r="52" spans="1:14" x14ac:dyDescent="0.3">
      <c r="A52" s="104">
        <v>5</v>
      </c>
      <c r="B52" s="99" t="str">
        <v>LES GONDS 3</v>
      </c>
      <c r="C52" s="46" t="str">
        <v>0</v>
      </c>
      <c r="D52" s="47">
        <v>0</v>
      </c>
      <c r="E52" s="46" t="str">
        <v>0</v>
      </c>
      <c r="F52" s="47">
        <v>0</v>
      </c>
      <c r="G52" s="46" t="str">
        <v>0</v>
      </c>
      <c r="H52" s="47">
        <v>0</v>
      </c>
      <c r="I52" s="46" t="str">
        <v>0</v>
      </c>
      <c r="J52" s="47">
        <v>0</v>
      </c>
      <c r="K52" s="46" t="str">
        <v>0</v>
      </c>
      <c r="L52" s="47">
        <v>0</v>
      </c>
      <c r="M52" s="100">
        <v>0</v>
      </c>
      <c r="N52" s="48">
        <v>0</v>
      </c>
    </row>
    <row r="53" spans="1:14" ht="15" thickBot="1" x14ac:dyDescent="0.35">
      <c r="A53" s="105">
        <v>6</v>
      </c>
      <c r="B53" s="101" t="str">
        <v>CHANIERS 3</v>
      </c>
      <c r="C53" s="49" t="str">
        <v>0</v>
      </c>
      <c r="D53" s="50">
        <v>0</v>
      </c>
      <c r="E53" s="49" t="str">
        <v>0</v>
      </c>
      <c r="F53" s="50">
        <v>0</v>
      </c>
      <c r="G53" s="49" t="str">
        <v>0</v>
      </c>
      <c r="H53" s="50">
        <v>0</v>
      </c>
      <c r="I53" s="49" t="str">
        <v>0</v>
      </c>
      <c r="J53" s="50">
        <v>0</v>
      </c>
      <c r="K53" s="49" t="str">
        <v>0</v>
      </c>
      <c r="L53" s="50">
        <v>0</v>
      </c>
      <c r="M53" s="102">
        <v>0</v>
      </c>
      <c r="N53" s="103">
        <v>0</v>
      </c>
    </row>
    <row r="54" spans="1:14" x14ac:dyDescent="0.3">
      <c r="B54" s="30"/>
    </row>
    <row r="55" spans="1:14" ht="15.6" x14ac:dyDescent="0.3">
      <c r="B55" s="12" t="s">
        <v>14</v>
      </c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90"/>
    </row>
    <row r="56" spans="1:14" x14ac:dyDescent="0.3">
      <c r="B56" s="30"/>
    </row>
  </sheetData>
  <sheetProtection sheet="1" selectLockedCells="1"/>
  <mergeCells count="76">
    <mergeCell ref="B11:C11"/>
    <mergeCell ref="E11:J11"/>
    <mergeCell ref="B2:P2"/>
    <mergeCell ref="B5:K5"/>
    <mergeCell ref="B7:K7"/>
    <mergeCell ref="B8:D8"/>
    <mergeCell ref="E8:F8"/>
    <mergeCell ref="G8:H8"/>
    <mergeCell ref="I8:J8"/>
    <mergeCell ref="B9:C9"/>
    <mergeCell ref="E9:J9"/>
    <mergeCell ref="B10:C10"/>
    <mergeCell ref="E10:J10"/>
    <mergeCell ref="N10:R10"/>
    <mergeCell ref="B13:D13"/>
    <mergeCell ref="E13:F13"/>
    <mergeCell ref="G13:H13"/>
    <mergeCell ref="I13:J13"/>
    <mergeCell ref="B14:C14"/>
    <mergeCell ref="E14:J14"/>
    <mergeCell ref="B15:C15"/>
    <mergeCell ref="E15:J15"/>
    <mergeCell ref="B16:C16"/>
    <mergeCell ref="E16:J16"/>
    <mergeCell ref="B18:D18"/>
    <mergeCell ref="E18:F18"/>
    <mergeCell ref="G18:H18"/>
    <mergeCell ref="I18:J18"/>
    <mergeCell ref="B19:C19"/>
    <mergeCell ref="E19:J19"/>
    <mergeCell ref="B20:C20"/>
    <mergeCell ref="E20:J20"/>
    <mergeCell ref="B21:C21"/>
    <mergeCell ref="E21:J21"/>
    <mergeCell ref="B23:D23"/>
    <mergeCell ref="E23:F23"/>
    <mergeCell ref="G23:H23"/>
    <mergeCell ref="I23:J23"/>
    <mergeCell ref="B24:C24"/>
    <mergeCell ref="E24:J24"/>
    <mergeCell ref="B25:C25"/>
    <mergeCell ref="E25:J25"/>
    <mergeCell ref="B26:C26"/>
    <mergeCell ref="E26:J26"/>
    <mergeCell ref="B28:D28"/>
    <mergeCell ref="E28:F28"/>
    <mergeCell ref="G28:H28"/>
    <mergeCell ref="I28:J28"/>
    <mergeCell ref="M28:P28"/>
    <mergeCell ref="B29:C29"/>
    <mergeCell ref="E29:J29"/>
    <mergeCell ref="M29:P29"/>
    <mergeCell ref="B30:C30"/>
    <mergeCell ref="E30:J30"/>
    <mergeCell ref="M30:P30"/>
    <mergeCell ref="B31:C31"/>
    <mergeCell ref="E31:J31"/>
    <mergeCell ref="M31:P31"/>
    <mergeCell ref="M34:N34"/>
    <mergeCell ref="T34:U34"/>
    <mergeCell ref="X34:Y34"/>
    <mergeCell ref="Z34:AA34"/>
    <mergeCell ref="AB34:AC34"/>
    <mergeCell ref="AD34:AE34"/>
    <mergeCell ref="C36:D36"/>
    <mergeCell ref="E36:F36"/>
    <mergeCell ref="G36:H36"/>
    <mergeCell ref="I36:J36"/>
    <mergeCell ref="K36:L36"/>
    <mergeCell ref="V34:W34"/>
    <mergeCell ref="M46:N46"/>
    <mergeCell ref="C47:D47"/>
    <mergeCell ref="E47:F47"/>
    <mergeCell ref="G47:H47"/>
    <mergeCell ref="I47:J47"/>
    <mergeCell ref="K47:L47"/>
  </mergeCells>
  <conditionalFormatting sqref="B53">
    <cfRule type="containsText" dxfId="49" priority="47" operator="containsText" text="exempt">
      <formula>NOT(ISERROR(SEARCH("exempt",B53)))</formula>
    </cfRule>
  </conditionalFormatting>
  <conditionalFormatting sqref="C53:N53">
    <cfRule type="expression" dxfId="48" priority="46">
      <formula>$B$53="exempt"</formula>
    </cfRule>
  </conditionalFormatting>
  <conditionalFormatting sqref="L9">
    <cfRule type="expression" dxfId="47" priority="45">
      <formula>$D$9+$K$9&lt;&gt;36</formula>
    </cfRule>
    <cfRule type="expression" dxfId="46" priority="44">
      <formula>$D$9+$K$9=19</formula>
    </cfRule>
    <cfRule type="expression" dxfId="45" priority="43" stopIfTrue="1">
      <formula>$K$9=""</formula>
    </cfRule>
  </conditionalFormatting>
  <conditionalFormatting sqref="L10">
    <cfRule type="expression" dxfId="44" priority="41">
      <formula>$D$10+$K$10=19</formula>
    </cfRule>
    <cfRule type="expression" dxfId="43" priority="40" stopIfTrue="1">
      <formula>$K$10=""</formula>
    </cfRule>
    <cfRule type="expression" dxfId="42" priority="42">
      <formula>$D$10+$K$10&lt;&gt;36</formula>
    </cfRule>
  </conditionalFormatting>
  <conditionalFormatting sqref="L11">
    <cfRule type="expression" dxfId="41" priority="39">
      <formula>$D$11+$K$11&lt;&gt;36</formula>
    </cfRule>
    <cfRule type="expression" dxfId="40" priority="38">
      <formula>$D$11+$K$11=19</formula>
    </cfRule>
    <cfRule type="expression" dxfId="39" priority="37" stopIfTrue="1">
      <formula>$K$11=""</formula>
    </cfRule>
  </conditionalFormatting>
  <conditionalFormatting sqref="L14">
    <cfRule type="expression" dxfId="38" priority="36">
      <formula>$D$14+$K$14&lt;&gt;36</formula>
    </cfRule>
    <cfRule type="expression" dxfId="37" priority="35">
      <formula>$D$14+$K$14=19</formula>
    </cfRule>
    <cfRule type="expression" dxfId="36" priority="34" stopIfTrue="1">
      <formula>$K$14=""</formula>
    </cfRule>
  </conditionalFormatting>
  <conditionalFormatting sqref="L15">
    <cfRule type="expression" dxfId="35" priority="33">
      <formula>$D$15+$K$15&lt;&gt;36</formula>
    </cfRule>
    <cfRule type="expression" dxfId="34" priority="32">
      <formula>$D$15+$K$15=19</formula>
    </cfRule>
    <cfRule type="expression" dxfId="33" priority="31" stopIfTrue="1">
      <formula>$K$15=""</formula>
    </cfRule>
  </conditionalFormatting>
  <conditionalFormatting sqref="L16">
    <cfRule type="expression" dxfId="32" priority="30">
      <formula>$D$16+$K$16&lt;&gt;36</formula>
    </cfRule>
    <cfRule type="expression" dxfId="31" priority="28" stopIfTrue="1">
      <formula>$K$16=""</formula>
    </cfRule>
    <cfRule type="expression" dxfId="30" priority="29">
      <formula>$D$16+$K$16=19</formula>
    </cfRule>
  </conditionalFormatting>
  <conditionalFormatting sqref="L19">
    <cfRule type="expression" dxfId="29" priority="27">
      <formula>$D$19+$K$19&lt;&gt;36</formula>
    </cfRule>
    <cfRule type="expression" dxfId="28" priority="26">
      <formula>$D$19+$K$19=19</formula>
    </cfRule>
    <cfRule type="expression" dxfId="27" priority="25" stopIfTrue="1">
      <formula>$K$19=""</formula>
    </cfRule>
  </conditionalFormatting>
  <conditionalFormatting sqref="L20">
    <cfRule type="expression" dxfId="26" priority="24">
      <formula>$D$20+$K$20&lt;&gt;36</formula>
    </cfRule>
    <cfRule type="expression" dxfId="25" priority="22" stopIfTrue="1">
      <formula>$K$20=""</formula>
    </cfRule>
    <cfRule type="expression" dxfId="24" priority="23">
      <formula>$D$20+$K$20=19</formula>
    </cfRule>
  </conditionalFormatting>
  <conditionalFormatting sqref="L21">
    <cfRule type="expression" dxfId="23" priority="19" stopIfTrue="1">
      <formula>$K$21=""</formula>
    </cfRule>
    <cfRule type="expression" dxfId="22" priority="21">
      <formula>$D$21+$K$21&lt;&gt;36</formula>
    </cfRule>
    <cfRule type="expression" dxfId="21" priority="20">
      <formula>$D$21+$K$21=19</formula>
    </cfRule>
  </conditionalFormatting>
  <conditionalFormatting sqref="L24">
    <cfRule type="expression" dxfId="20" priority="18">
      <formula>$D$24+$K$24&lt;&gt;36</formula>
    </cfRule>
    <cfRule type="expression" dxfId="19" priority="17">
      <formula>$D$24+$K$24=19</formula>
    </cfRule>
    <cfRule type="expression" dxfId="18" priority="16" stopIfTrue="1">
      <formula>$K$24=""</formula>
    </cfRule>
  </conditionalFormatting>
  <conditionalFormatting sqref="L25">
    <cfRule type="expression" dxfId="17" priority="15">
      <formula>$D$25+$K$25&lt;&gt;36</formula>
    </cfRule>
    <cfRule type="expression" dxfId="16" priority="14">
      <formula>$D$25+$K$25=19</formula>
    </cfRule>
    <cfRule type="expression" dxfId="15" priority="13" stopIfTrue="1">
      <formula>$K$25=""</formula>
    </cfRule>
  </conditionalFormatting>
  <conditionalFormatting sqref="L26">
    <cfRule type="expression" dxfId="14" priority="12">
      <formula>$D$26+$K$26&lt;&gt;36</formula>
    </cfRule>
    <cfRule type="expression" dxfId="13" priority="10" stopIfTrue="1">
      <formula>$K$26=""</formula>
    </cfRule>
    <cfRule type="expression" dxfId="12" priority="11">
      <formula>$D$26+$K$26=19</formula>
    </cfRule>
  </conditionalFormatting>
  <conditionalFormatting sqref="L29">
    <cfRule type="expression" dxfId="11" priority="9">
      <formula>$D$29+$K$29&lt;&gt;36</formula>
    </cfRule>
    <cfRule type="expression" dxfId="10" priority="8">
      <formula>$D$29+$K$29=19</formula>
    </cfRule>
    <cfRule type="expression" dxfId="9" priority="7" stopIfTrue="1">
      <formula>$K$29=""</formula>
    </cfRule>
  </conditionalFormatting>
  <conditionalFormatting sqref="L30">
    <cfRule type="expression" dxfId="8" priority="5">
      <formula>$D$30+$K$30=19</formula>
    </cfRule>
    <cfRule type="expression" dxfId="7" priority="4" stopIfTrue="1">
      <formula>$K$30=""</formula>
    </cfRule>
    <cfRule type="expression" dxfId="6" priority="6">
      <formula>$D$30+$K$30&lt;&gt;36</formula>
    </cfRule>
  </conditionalFormatting>
  <conditionalFormatting sqref="L31">
    <cfRule type="expression" dxfId="5" priority="1" stopIfTrue="1">
      <formula>$K$31=""</formula>
    </cfRule>
    <cfRule type="expression" dxfId="4" priority="3">
      <formula>$D$31+$K$31&lt;&gt;36</formula>
    </cfRule>
    <cfRule type="expression" dxfId="3" priority="2">
      <formula>$D$31+$K$31=19</formula>
    </cfRule>
  </conditionalFormatting>
  <pageMargins left="0.12" right="0.12" top="0.12" bottom="0.14000000000000001" header="0.12" footer="0.31496062992125984"/>
  <pageSetup paperSize="9" orientation="portrait" verticalDpi="360" r:id="rId1"/>
  <headerFooter>
    <oddHeader>&amp;C&amp;"Aptos"&amp;10&amp;K000000 NATO UNCLASSIFIED&amp;1#_x000D_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</sheetPr>
  <dimension ref="A1:AL76"/>
  <sheetViews>
    <sheetView topLeftCell="B17" zoomScale="152" zoomScaleNormal="152" workbookViewId="0">
      <selection activeCell="B2" sqref="B2:Q2"/>
    </sheetView>
  </sheetViews>
  <sheetFormatPr baseColWidth="10"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86" t="s">
        <v>149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3"/>
    <row r="7" spans="2:19" ht="16.5" customHeight="1" thickBot="1" x14ac:dyDescent="0.35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" customHeight="1" thickBot="1" x14ac:dyDescent="0.35">
      <c r="B8" s="159" t="s">
        <v>198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" customHeight="1" x14ac:dyDescent="0.3">
      <c r="B9" s="181" t="s">
        <v>150</v>
      </c>
      <c r="C9" s="182"/>
      <c r="D9" s="183"/>
      <c r="E9" s="52"/>
      <c r="F9" s="184" t="s">
        <v>154</v>
      </c>
      <c r="G9" s="185"/>
      <c r="H9" s="185"/>
      <c r="I9" s="185"/>
      <c r="J9" s="185"/>
      <c r="K9" s="185"/>
      <c r="L9" s="56"/>
      <c r="N9" s="2"/>
      <c r="O9" s="174" t="s">
        <v>2</v>
      </c>
      <c r="P9" s="174"/>
      <c r="Q9" s="174"/>
      <c r="R9" s="174"/>
      <c r="S9" s="174"/>
    </row>
    <row r="10" spans="2:19" ht="12.9" customHeight="1" x14ac:dyDescent="0.3">
      <c r="B10" s="171" t="s">
        <v>151</v>
      </c>
      <c r="C10" s="172"/>
      <c r="D10" s="173"/>
      <c r="E10" s="53"/>
      <c r="F10" s="171" t="s">
        <v>155</v>
      </c>
      <c r="G10" s="172"/>
      <c r="H10" s="172"/>
      <c r="I10" s="172"/>
      <c r="J10" s="172"/>
      <c r="K10" s="173"/>
      <c r="L10" s="57"/>
      <c r="N10" s="3"/>
      <c r="O10" s="174" t="s">
        <v>3</v>
      </c>
      <c r="P10" s="174"/>
      <c r="Q10" s="174"/>
      <c r="R10" s="174"/>
      <c r="S10" s="174"/>
    </row>
    <row r="11" spans="2:19" ht="12.9" customHeight="1" x14ac:dyDescent="0.3">
      <c r="B11" s="171" t="s">
        <v>152</v>
      </c>
      <c r="C11" s="172"/>
      <c r="D11" s="173"/>
      <c r="E11" s="54"/>
      <c r="F11" s="171" t="s">
        <v>156</v>
      </c>
      <c r="G11" s="172"/>
      <c r="H11" s="172"/>
      <c r="I11" s="172"/>
      <c r="J11" s="172"/>
      <c r="K11" s="173"/>
      <c r="L11" s="57"/>
      <c r="N11" s="4"/>
      <c r="O11" s="174" t="s">
        <v>4</v>
      </c>
      <c r="P11" s="174"/>
      <c r="Q11" s="174"/>
      <c r="R11" s="174"/>
      <c r="S11" s="174"/>
    </row>
    <row r="12" spans="2:19" ht="12.9" customHeight="1" thickBot="1" x14ac:dyDescent="0.35">
      <c r="B12" s="175" t="s">
        <v>153</v>
      </c>
      <c r="C12" s="176"/>
      <c r="D12" s="177"/>
      <c r="E12" s="55"/>
      <c r="F12" s="178" t="s">
        <v>133</v>
      </c>
      <c r="G12" s="179"/>
      <c r="H12" s="179"/>
      <c r="I12" s="179"/>
      <c r="J12" s="179"/>
      <c r="K12" s="180"/>
      <c r="L12" s="58"/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59" t="s">
        <v>198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" customHeight="1" x14ac:dyDescent="0.3">
      <c r="B15" s="167" t="str">
        <f>F9</f>
        <v>SAINTES AP 2</v>
      </c>
      <c r="C15" s="168"/>
      <c r="D15" s="170"/>
      <c r="E15" s="52"/>
      <c r="F15" s="150" t="str">
        <f>F11</f>
        <v>SAINTES USSP 3</v>
      </c>
      <c r="G15" s="151"/>
      <c r="H15" s="151"/>
      <c r="I15" s="151"/>
      <c r="J15" s="151"/>
      <c r="K15" s="152"/>
      <c r="L15" s="56"/>
    </row>
    <row r="16" spans="2:19" ht="12.9" customHeight="1" x14ac:dyDescent="0.3">
      <c r="B16" s="150" t="str">
        <f>B9</f>
        <v>LES GONDS 4</v>
      </c>
      <c r="C16" s="151"/>
      <c r="D16" s="152"/>
      <c r="E16" s="53"/>
      <c r="F16" s="150" t="str">
        <f>B11</f>
        <v>CHANIERS 4</v>
      </c>
      <c r="G16" s="151"/>
      <c r="H16" s="151"/>
      <c r="I16" s="151"/>
      <c r="J16" s="151"/>
      <c r="K16" s="152"/>
      <c r="L16" s="57"/>
    </row>
    <row r="17" spans="2:12" ht="12.9" customHeight="1" x14ac:dyDescent="0.3">
      <c r="B17" s="150" t="str">
        <f>B10</f>
        <v>NANCRAS 2</v>
      </c>
      <c r="C17" s="151"/>
      <c r="D17" s="152"/>
      <c r="E17" s="54"/>
      <c r="F17" s="150" t="str">
        <f>B12</f>
        <v>ST JULIEN ESCAP 3</v>
      </c>
      <c r="G17" s="151"/>
      <c r="H17" s="151"/>
      <c r="I17" s="151"/>
      <c r="J17" s="151"/>
      <c r="K17" s="152"/>
      <c r="L17" s="57"/>
    </row>
    <row r="18" spans="2:12" ht="12.9" customHeight="1" thickBot="1" x14ac:dyDescent="0.35">
      <c r="B18" s="132" t="str">
        <f>F10</f>
        <v>LE GUA 2</v>
      </c>
      <c r="C18" s="133"/>
      <c r="D18" s="134"/>
      <c r="E18" s="55"/>
      <c r="F18" s="156" t="str">
        <f>F12</f>
        <v>CLERAC 1</v>
      </c>
      <c r="G18" s="157"/>
      <c r="H18" s="157"/>
      <c r="I18" s="157"/>
      <c r="J18" s="157"/>
      <c r="K18" s="158"/>
      <c r="L18" s="58"/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59" t="s">
        <v>194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" customHeight="1" x14ac:dyDescent="0.3">
      <c r="B21" s="164" t="str">
        <f>B10</f>
        <v>NANCRAS 2</v>
      </c>
      <c r="C21" s="165"/>
      <c r="D21" s="166"/>
      <c r="E21" s="52"/>
      <c r="F21" s="167" t="str">
        <f>B11</f>
        <v>CHANIERS 4</v>
      </c>
      <c r="G21" s="168"/>
      <c r="H21" s="168"/>
      <c r="I21" s="168"/>
      <c r="J21" s="168"/>
      <c r="K21" s="168"/>
      <c r="L21" s="56"/>
    </row>
    <row r="22" spans="2:12" ht="12.9" customHeight="1" x14ac:dyDescent="0.3">
      <c r="B22" s="150" t="str">
        <f>B9</f>
        <v>LES GONDS 4</v>
      </c>
      <c r="C22" s="151"/>
      <c r="D22" s="152"/>
      <c r="E22" s="53"/>
      <c r="F22" s="150" t="str">
        <f>B12</f>
        <v>ST JULIEN ESCAP 3</v>
      </c>
      <c r="G22" s="151"/>
      <c r="H22" s="151"/>
      <c r="I22" s="151"/>
      <c r="J22" s="151"/>
      <c r="K22" s="152"/>
      <c r="L22" s="57"/>
    </row>
    <row r="23" spans="2:12" ht="12.9" customHeight="1" x14ac:dyDescent="0.3">
      <c r="B23" s="150" t="str">
        <f>F10</f>
        <v>LE GUA 2</v>
      </c>
      <c r="C23" s="151"/>
      <c r="D23" s="152"/>
      <c r="E23" s="54"/>
      <c r="F23" s="150" t="str">
        <f>F11</f>
        <v>SAINTES USSP 3</v>
      </c>
      <c r="G23" s="151"/>
      <c r="H23" s="151"/>
      <c r="I23" s="151"/>
      <c r="J23" s="151"/>
      <c r="K23" s="152"/>
      <c r="L23" s="57"/>
    </row>
    <row r="24" spans="2:12" ht="12.9" customHeight="1" thickBot="1" x14ac:dyDescent="0.35">
      <c r="B24" s="132" t="str">
        <f>F9</f>
        <v>SAINTES AP 2</v>
      </c>
      <c r="C24" s="133"/>
      <c r="D24" s="134"/>
      <c r="E24" s="55"/>
      <c r="F24" s="156" t="str">
        <f>F12</f>
        <v>CLERAC 1</v>
      </c>
      <c r="G24" s="157"/>
      <c r="H24" s="157"/>
      <c r="I24" s="157"/>
      <c r="J24" s="157"/>
      <c r="K24" s="158"/>
      <c r="L24" s="58"/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59" t="s">
        <v>194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" customHeight="1" x14ac:dyDescent="0.3">
      <c r="B27" s="141" t="str">
        <f>F10</f>
        <v>LE GUA 2</v>
      </c>
      <c r="C27" s="142"/>
      <c r="D27" s="143"/>
      <c r="E27" s="52"/>
      <c r="F27" s="167" t="str">
        <f>F9</f>
        <v>SAINTES AP 2</v>
      </c>
      <c r="G27" s="168"/>
      <c r="H27" s="168"/>
      <c r="I27" s="168"/>
      <c r="J27" s="168"/>
      <c r="K27" s="168"/>
      <c r="L27" s="56"/>
    </row>
    <row r="28" spans="2:12" ht="12.9" customHeight="1" x14ac:dyDescent="0.3">
      <c r="B28" s="150" t="str">
        <f>B9</f>
        <v>LES GONDS 4</v>
      </c>
      <c r="C28" s="151"/>
      <c r="D28" s="152"/>
      <c r="E28" s="53"/>
      <c r="F28" s="128" t="str">
        <f>B10</f>
        <v>NANCRAS 2</v>
      </c>
      <c r="G28" s="129"/>
      <c r="H28" s="129"/>
      <c r="I28" s="129"/>
      <c r="J28" s="129"/>
      <c r="K28" s="130"/>
      <c r="L28" s="57"/>
    </row>
    <row r="29" spans="2:12" ht="12.9" customHeight="1" x14ac:dyDescent="0.3">
      <c r="B29" s="128" t="str">
        <f>F11</f>
        <v>SAINTES USSP 3</v>
      </c>
      <c r="C29" s="129"/>
      <c r="D29" s="130"/>
      <c r="E29" s="54"/>
      <c r="F29" s="128" t="str">
        <f>B12</f>
        <v>ST JULIEN ESCAP 3</v>
      </c>
      <c r="G29" s="129"/>
      <c r="H29" s="129"/>
      <c r="I29" s="129"/>
      <c r="J29" s="129"/>
      <c r="K29" s="130"/>
      <c r="L29" s="57"/>
    </row>
    <row r="30" spans="2:12" ht="12.9" customHeight="1" thickBot="1" x14ac:dyDescent="0.35">
      <c r="B30" s="132" t="str">
        <f>B11</f>
        <v>CHANIERS 4</v>
      </c>
      <c r="C30" s="133"/>
      <c r="D30" s="134"/>
      <c r="E30" s="55"/>
      <c r="F30" s="156" t="str">
        <f>F12</f>
        <v>CLERAC 1</v>
      </c>
      <c r="G30" s="157"/>
      <c r="H30" s="157"/>
      <c r="I30" s="157"/>
      <c r="J30" s="157"/>
      <c r="K30" s="158"/>
      <c r="L30" s="58"/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59" t="s">
        <v>185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" customHeight="1" x14ac:dyDescent="0.3">
      <c r="B33" s="164" t="str">
        <f>B11</f>
        <v>CHANIERS 4</v>
      </c>
      <c r="C33" s="165"/>
      <c r="D33" s="166"/>
      <c r="E33" s="52"/>
      <c r="F33" s="128" t="str">
        <f>B12</f>
        <v>ST JULIEN ESCAP 3</v>
      </c>
      <c r="G33" s="129"/>
      <c r="H33" s="129"/>
      <c r="I33" s="129"/>
      <c r="J33" s="129"/>
      <c r="K33" s="130"/>
      <c r="L33" s="56"/>
    </row>
    <row r="34" spans="2:17" ht="12.9" customHeight="1" x14ac:dyDescent="0.3">
      <c r="B34" s="150" t="str">
        <f>B9</f>
        <v>LES GONDS 4</v>
      </c>
      <c r="C34" s="151"/>
      <c r="D34" s="152"/>
      <c r="E34" s="53"/>
      <c r="F34" s="150" t="str">
        <f>F10</f>
        <v>LE GUA 2</v>
      </c>
      <c r="G34" s="151"/>
      <c r="H34" s="151"/>
      <c r="I34" s="151"/>
      <c r="J34" s="151"/>
      <c r="K34" s="152"/>
      <c r="L34" s="57"/>
    </row>
    <row r="35" spans="2:17" ht="12.9" customHeight="1" x14ac:dyDescent="0.3">
      <c r="B35" s="128" t="str">
        <f>F9</f>
        <v>SAINTES AP 2</v>
      </c>
      <c r="C35" s="129"/>
      <c r="D35" s="130"/>
      <c r="E35" s="54"/>
      <c r="F35" s="128" t="str">
        <f>B10</f>
        <v>NANCRAS 2</v>
      </c>
      <c r="G35" s="129"/>
      <c r="H35" s="129"/>
      <c r="I35" s="129"/>
      <c r="J35" s="129"/>
      <c r="K35" s="130"/>
      <c r="L35" s="57"/>
    </row>
    <row r="36" spans="2:17" ht="12.75" customHeight="1" thickBot="1" x14ac:dyDescent="0.35">
      <c r="B36" s="138" t="str">
        <f>F11</f>
        <v>SAINTES USSP 3</v>
      </c>
      <c r="C36" s="139"/>
      <c r="D36" s="169"/>
      <c r="E36" s="55"/>
      <c r="F36" s="156" t="str">
        <f>F12</f>
        <v>CLERAC 1</v>
      </c>
      <c r="G36" s="157"/>
      <c r="H36" s="157"/>
      <c r="I36" s="157"/>
      <c r="J36" s="157"/>
      <c r="K36" s="158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59" t="s">
        <v>185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" customHeight="1" x14ac:dyDescent="0.3">
      <c r="B39" s="164" t="str">
        <f>B12</f>
        <v>ST JULIEN ESCAP 3</v>
      </c>
      <c r="C39" s="165"/>
      <c r="D39" s="166"/>
      <c r="E39" s="52"/>
      <c r="F39" s="167" t="str">
        <f>F9</f>
        <v>SAINTES AP 2</v>
      </c>
      <c r="G39" s="168"/>
      <c r="H39" s="168"/>
      <c r="I39" s="168"/>
      <c r="J39" s="168"/>
      <c r="K39" s="168"/>
      <c r="L39" s="56"/>
    </row>
    <row r="40" spans="2:17" ht="12.9" customHeight="1" x14ac:dyDescent="0.3">
      <c r="B40" s="150" t="str">
        <f>B9</f>
        <v>LES GONDS 4</v>
      </c>
      <c r="C40" s="151"/>
      <c r="D40" s="152"/>
      <c r="E40" s="53"/>
      <c r="F40" s="150" t="str">
        <f>F11</f>
        <v>SAINTES USSP 3</v>
      </c>
      <c r="G40" s="151"/>
      <c r="H40" s="151"/>
      <c r="I40" s="151"/>
      <c r="J40" s="151"/>
      <c r="K40" s="152"/>
      <c r="L40" s="57"/>
    </row>
    <row r="41" spans="2:17" ht="12.9" customHeight="1" x14ac:dyDescent="0.3">
      <c r="B41" s="128" t="str">
        <f>F10</f>
        <v>LE GUA 2</v>
      </c>
      <c r="C41" s="129"/>
      <c r="D41" s="130"/>
      <c r="E41" s="54"/>
      <c r="F41" s="128" t="str">
        <f>B11</f>
        <v>CHANIERS 4</v>
      </c>
      <c r="G41" s="129"/>
      <c r="H41" s="129"/>
      <c r="I41" s="129"/>
      <c r="J41" s="129"/>
      <c r="K41" s="130"/>
      <c r="L41" s="57"/>
    </row>
    <row r="42" spans="2:17" ht="12.9" customHeight="1" thickBot="1" x14ac:dyDescent="0.35">
      <c r="B42" s="132" t="str">
        <f>B10</f>
        <v>NANCRAS 2</v>
      </c>
      <c r="C42" s="133"/>
      <c r="D42" s="134"/>
      <c r="E42" s="55"/>
      <c r="F42" s="156" t="str">
        <f>F12</f>
        <v>CLERAC 1</v>
      </c>
      <c r="G42" s="157"/>
      <c r="H42" s="157"/>
      <c r="I42" s="157"/>
      <c r="J42" s="157"/>
      <c r="K42" s="158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59" t="s">
        <v>199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" customHeight="1" thickBot="1" x14ac:dyDescent="0.35">
      <c r="B45" s="141" t="str">
        <f>F11</f>
        <v>SAINTES USSP 3</v>
      </c>
      <c r="C45" s="142"/>
      <c r="D45" s="143"/>
      <c r="E45" s="59"/>
      <c r="F45" s="144" t="str">
        <f>B10</f>
        <v>NANCRAS 2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" customHeight="1" x14ac:dyDescent="0.3">
      <c r="B46" s="150" t="str">
        <f>F9</f>
        <v>SAINTES AP 2</v>
      </c>
      <c r="C46" s="151"/>
      <c r="D46" s="152"/>
      <c r="E46" s="60"/>
      <c r="F46" s="128" t="str">
        <f>B11</f>
        <v>CHANIERS 4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" customHeight="1" x14ac:dyDescent="0.3">
      <c r="B47" s="128" t="str">
        <f>F10</f>
        <v>LE GUA 2</v>
      </c>
      <c r="C47" s="129"/>
      <c r="D47" s="130"/>
      <c r="E47" s="61"/>
      <c r="F47" s="128" t="str">
        <f>B12</f>
        <v>ST JULIEN ESCAP 3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" customHeight="1" thickBot="1" x14ac:dyDescent="0.35">
      <c r="B48" s="132" t="str">
        <f>B9</f>
        <v>LES GONDS 4</v>
      </c>
      <c r="C48" s="133"/>
      <c r="D48" s="134"/>
      <c r="E48" s="55"/>
      <c r="F48" s="135" t="str">
        <f>F12</f>
        <v>CLERAC 1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LE GUA 2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ST JULIEN ESCAP 3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LES GONDS 4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CHANIERS 4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SAINTES USSP 3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>SAINTES AP 2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NANCRAS 2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5">
      <c r="A60" s="25">
        <v>8</v>
      </c>
      <c r="B60" s="71" t="str">
        <f>F12</f>
        <v>CLERAC 1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3"/>
    <row r="62" spans="1:38" ht="15.75" hidden="1" customHeight="1" x14ac:dyDescent="0.3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5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LE GUA 2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" thickBot="1" x14ac:dyDescent="0.35">
      <c r="A67" s="78">
        <v>2</v>
      </c>
      <c r="B67" s="38" t="str">
        <v>ST JULIEN ESCAP 3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" thickBot="1" x14ac:dyDescent="0.35">
      <c r="A68" s="78">
        <v>3</v>
      </c>
      <c r="B68" s="38" t="str">
        <v>LES GONDS 4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" thickBot="1" x14ac:dyDescent="0.35">
      <c r="A69" s="78">
        <v>4</v>
      </c>
      <c r="B69" s="38" t="str">
        <v>CHANIERS 4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" thickBot="1" x14ac:dyDescent="0.35">
      <c r="A70" s="78">
        <v>5</v>
      </c>
      <c r="B70" s="38" t="str">
        <v>SAINTES USSP 3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" thickBot="1" x14ac:dyDescent="0.35">
      <c r="A71" s="78">
        <v>6</v>
      </c>
      <c r="B71" s="38" t="str">
        <v>SAINTES AP 2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" thickBot="1" x14ac:dyDescent="0.35">
      <c r="A72" s="78">
        <v>7</v>
      </c>
      <c r="B72" s="38" t="str">
        <v>NANCRAS 2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" thickBot="1" x14ac:dyDescent="0.35">
      <c r="A73" s="78">
        <v>8</v>
      </c>
      <c r="B73" s="106" t="str">
        <v>CLERAC 1</v>
      </c>
      <c r="C73" s="107">
        <v>0</v>
      </c>
      <c r="D73" s="108" t="str">
        <v>0</v>
      </c>
      <c r="E73" s="109">
        <v>0</v>
      </c>
      <c r="F73" s="108" t="str">
        <v>0</v>
      </c>
      <c r="G73" s="109">
        <v>0</v>
      </c>
      <c r="H73" s="108" t="str">
        <v>0</v>
      </c>
      <c r="I73" s="109">
        <v>0</v>
      </c>
      <c r="J73" s="108" t="str">
        <v>0</v>
      </c>
      <c r="K73" s="109">
        <v>0</v>
      </c>
      <c r="L73" s="108" t="str">
        <v>0</v>
      </c>
      <c r="M73" s="109">
        <v>0</v>
      </c>
      <c r="N73" s="108" t="str">
        <v>0</v>
      </c>
      <c r="O73" s="109">
        <v>0</v>
      </c>
      <c r="P73" s="108" t="str">
        <v>0</v>
      </c>
      <c r="Q73" s="109">
        <v>0</v>
      </c>
      <c r="R73" s="110">
        <v>0</v>
      </c>
      <c r="S73" s="103">
        <v>0</v>
      </c>
    </row>
    <row r="74" spans="1:19" x14ac:dyDescent="0.3">
      <c r="B74" s="30"/>
      <c r="C74" s="30"/>
    </row>
    <row r="75" spans="1:19" ht="15.6" x14ac:dyDescent="0.3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3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2" priority="2" operator="containsText" text="Exempt">
      <formula>NOT(ISERROR(SEARCH("Exempt",B73)))</formula>
    </cfRule>
  </conditionalFormatting>
  <conditionalFormatting sqref="C60:S60">
    <cfRule type="containsText" dxfId="1" priority="3" operator="containsText" text="Exempt">
      <formula>NOT(ISERROR(SEARCH("Exempt",C60)))</formula>
    </cfRule>
  </conditionalFormatting>
  <conditionalFormatting sqref="D73:S73">
    <cfRule type="expression" dxfId="0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L76"/>
  <sheetViews>
    <sheetView topLeftCell="B2" zoomScaleNormal="100" workbookViewId="0">
      <selection activeCell="B2" sqref="B2:Q2"/>
    </sheetView>
  </sheetViews>
  <sheetFormatPr baseColWidth="10"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86" t="s">
        <v>27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3"/>
    <row r="7" spans="2:19" ht="16.5" customHeight="1" thickBot="1" x14ac:dyDescent="0.35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" customHeight="1" thickBot="1" x14ac:dyDescent="0.35">
      <c r="B8" s="159" t="s">
        <v>162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" customHeight="1" x14ac:dyDescent="0.3">
      <c r="B9" s="181" t="s">
        <v>36</v>
      </c>
      <c r="C9" s="182"/>
      <c r="D9" s="183"/>
      <c r="E9" s="52"/>
      <c r="F9" s="184" t="s">
        <v>40</v>
      </c>
      <c r="G9" s="185"/>
      <c r="H9" s="185"/>
      <c r="I9" s="185"/>
      <c r="J9" s="185"/>
      <c r="K9" s="185"/>
      <c r="L9" s="56"/>
      <c r="N9" s="2"/>
      <c r="O9" s="174" t="s">
        <v>2</v>
      </c>
      <c r="P9" s="174"/>
      <c r="Q9" s="174"/>
      <c r="R9" s="174"/>
      <c r="S9" s="174"/>
    </row>
    <row r="10" spans="2:19" ht="12.9" customHeight="1" x14ac:dyDescent="0.3">
      <c r="B10" s="171" t="s">
        <v>37</v>
      </c>
      <c r="C10" s="172"/>
      <c r="D10" s="173"/>
      <c r="E10" s="53"/>
      <c r="F10" s="171" t="s">
        <v>41</v>
      </c>
      <c r="G10" s="172"/>
      <c r="H10" s="172"/>
      <c r="I10" s="172"/>
      <c r="J10" s="172"/>
      <c r="K10" s="173"/>
      <c r="L10" s="57"/>
      <c r="N10" s="3"/>
      <c r="O10" s="174" t="s">
        <v>3</v>
      </c>
      <c r="P10" s="174"/>
      <c r="Q10" s="174"/>
      <c r="R10" s="174"/>
      <c r="S10" s="174"/>
    </row>
    <row r="11" spans="2:19" ht="12.9" customHeight="1" x14ac:dyDescent="0.3">
      <c r="B11" s="171" t="s">
        <v>38</v>
      </c>
      <c r="C11" s="172"/>
      <c r="D11" s="173"/>
      <c r="E11" s="54"/>
      <c r="F11" s="171" t="s">
        <v>42</v>
      </c>
      <c r="G11" s="172"/>
      <c r="H11" s="172"/>
      <c r="I11" s="172"/>
      <c r="J11" s="172"/>
      <c r="K11" s="173"/>
      <c r="L11" s="57"/>
      <c r="N11" s="4"/>
      <c r="O11" s="174" t="s">
        <v>4</v>
      </c>
      <c r="P11" s="174"/>
      <c r="Q11" s="174"/>
      <c r="R11" s="174"/>
      <c r="S11" s="174"/>
    </row>
    <row r="12" spans="2:19" ht="12.9" customHeight="1" thickBot="1" x14ac:dyDescent="0.35">
      <c r="B12" s="175" t="s">
        <v>39</v>
      </c>
      <c r="C12" s="176"/>
      <c r="D12" s="177"/>
      <c r="E12" s="55"/>
      <c r="F12" s="178" t="s">
        <v>43</v>
      </c>
      <c r="G12" s="179"/>
      <c r="H12" s="179"/>
      <c r="I12" s="179"/>
      <c r="J12" s="179"/>
      <c r="K12" s="180"/>
      <c r="L12" s="58"/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59" t="s">
        <v>162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" customHeight="1" x14ac:dyDescent="0.3">
      <c r="B15" s="167" t="str">
        <f>F9</f>
        <v>SAINTES USSP 2</v>
      </c>
      <c r="C15" s="168"/>
      <c r="D15" s="170"/>
      <c r="E15" s="52"/>
      <c r="F15" s="150" t="str">
        <f>F11</f>
        <v>BUSSAC FORET 1</v>
      </c>
      <c r="G15" s="151"/>
      <c r="H15" s="151"/>
      <c r="I15" s="151"/>
      <c r="J15" s="151"/>
      <c r="K15" s="152"/>
      <c r="L15" s="56"/>
    </row>
    <row r="16" spans="2:19" ht="12.9" customHeight="1" x14ac:dyDescent="0.3">
      <c r="B16" s="150" t="str">
        <f>B9</f>
        <v>LES GONDS 1</v>
      </c>
      <c r="C16" s="151"/>
      <c r="D16" s="152"/>
      <c r="E16" s="53"/>
      <c r="F16" s="150" t="str">
        <f>B11</f>
        <v>JONZAC 2</v>
      </c>
      <c r="G16" s="151"/>
      <c r="H16" s="151"/>
      <c r="I16" s="151"/>
      <c r="J16" s="151"/>
      <c r="K16" s="152"/>
      <c r="L16" s="57"/>
    </row>
    <row r="17" spans="2:12" ht="12.9" customHeight="1" x14ac:dyDescent="0.3">
      <c r="B17" s="150" t="str">
        <f>B10</f>
        <v>CHANIERS 1</v>
      </c>
      <c r="C17" s="151"/>
      <c r="D17" s="152"/>
      <c r="E17" s="54"/>
      <c r="F17" s="150" t="str">
        <f>B12</f>
        <v>SAUJON VAUX 1</v>
      </c>
      <c r="G17" s="151"/>
      <c r="H17" s="151"/>
      <c r="I17" s="151"/>
      <c r="J17" s="151"/>
      <c r="K17" s="152"/>
      <c r="L17" s="57"/>
    </row>
    <row r="18" spans="2:12" ht="12.9" customHeight="1" thickBot="1" x14ac:dyDescent="0.35">
      <c r="B18" s="132" t="str">
        <f>F10</f>
        <v>CHEVANCEAUX 1</v>
      </c>
      <c r="C18" s="133"/>
      <c r="D18" s="134"/>
      <c r="E18" s="55"/>
      <c r="F18" s="156" t="str">
        <f>F12</f>
        <v>ROCHEFORT PM3</v>
      </c>
      <c r="G18" s="157"/>
      <c r="H18" s="157"/>
      <c r="I18" s="157"/>
      <c r="J18" s="157"/>
      <c r="K18" s="158"/>
      <c r="L18" s="58"/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59" t="s">
        <v>163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" customHeight="1" x14ac:dyDescent="0.3">
      <c r="B21" s="164" t="str">
        <f>B10</f>
        <v>CHANIERS 1</v>
      </c>
      <c r="C21" s="165"/>
      <c r="D21" s="166"/>
      <c r="E21" s="52"/>
      <c r="F21" s="167" t="str">
        <f>B11</f>
        <v>JONZAC 2</v>
      </c>
      <c r="G21" s="168"/>
      <c r="H21" s="168"/>
      <c r="I21" s="168"/>
      <c r="J21" s="168"/>
      <c r="K21" s="168"/>
      <c r="L21" s="56"/>
    </row>
    <row r="22" spans="2:12" ht="12.9" customHeight="1" x14ac:dyDescent="0.3">
      <c r="B22" s="150" t="str">
        <f>B9</f>
        <v>LES GONDS 1</v>
      </c>
      <c r="C22" s="151"/>
      <c r="D22" s="152"/>
      <c r="E22" s="53"/>
      <c r="F22" s="150" t="str">
        <f>B12</f>
        <v>SAUJON VAUX 1</v>
      </c>
      <c r="G22" s="151"/>
      <c r="H22" s="151"/>
      <c r="I22" s="151"/>
      <c r="J22" s="151"/>
      <c r="K22" s="152"/>
      <c r="L22" s="57"/>
    </row>
    <row r="23" spans="2:12" ht="12.9" customHeight="1" x14ac:dyDescent="0.3">
      <c r="B23" s="150" t="str">
        <f>F10</f>
        <v>CHEVANCEAUX 1</v>
      </c>
      <c r="C23" s="151"/>
      <c r="D23" s="152"/>
      <c r="E23" s="54"/>
      <c r="F23" s="150" t="str">
        <f>F11</f>
        <v>BUSSAC FORET 1</v>
      </c>
      <c r="G23" s="151"/>
      <c r="H23" s="151"/>
      <c r="I23" s="151"/>
      <c r="J23" s="151"/>
      <c r="K23" s="152"/>
      <c r="L23" s="57"/>
    </row>
    <row r="24" spans="2:12" ht="12.9" customHeight="1" thickBot="1" x14ac:dyDescent="0.35">
      <c r="B24" s="132" t="str">
        <f>F9</f>
        <v>SAINTES USSP 2</v>
      </c>
      <c r="C24" s="133"/>
      <c r="D24" s="134"/>
      <c r="E24" s="55"/>
      <c r="F24" s="156" t="str">
        <f>F12</f>
        <v>ROCHEFORT PM3</v>
      </c>
      <c r="G24" s="157"/>
      <c r="H24" s="157"/>
      <c r="I24" s="157"/>
      <c r="J24" s="157"/>
      <c r="K24" s="158"/>
      <c r="L24" s="58"/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59" t="s">
        <v>164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" customHeight="1" x14ac:dyDescent="0.3">
      <c r="B27" s="141" t="str">
        <f>F10</f>
        <v>CHEVANCEAUX 1</v>
      </c>
      <c r="C27" s="142"/>
      <c r="D27" s="143"/>
      <c r="E27" s="52"/>
      <c r="F27" s="167" t="str">
        <f>F9</f>
        <v>SAINTES USSP 2</v>
      </c>
      <c r="G27" s="168"/>
      <c r="H27" s="168"/>
      <c r="I27" s="168"/>
      <c r="J27" s="168"/>
      <c r="K27" s="168"/>
      <c r="L27" s="56"/>
    </row>
    <row r="28" spans="2:12" ht="12.9" customHeight="1" x14ac:dyDescent="0.3">
      <c r="B28" s="150" t="str">
        <f>B9</f>
        <v>LES GONDS 1</v>
      </c>
      <c r="C28" s="151"/>
      <c r="D28" s="152"/>
      <c r="E28" s="53"/>
      <c r="F28" s="128" t="str">
        <f>B10</f>
        <v>CHANIERS 1</v>
      </c>
      <c r="G28" s="129"/>
      <c r="H28" s="129"/>
      <c r="I28" s="129"/>
      <c r="J28" s="129"/>
      <c r="K28" s="130"/>
      <c r="L28" s="57"/>
    </row>
    <row r="29" spans="2:12" ht="12.9" customHeight="1" x14ac:dyDescent="0.3">
      <c r="B29" s="128" t="str">
        <f>F11</f>
        <v>BUSSAC FORET 1</v>
      </c>
      <c r="C29" s="129"/>
      <c r="D29" s="130"/>
      <c r="E29" s="54"/>
      <c r="F29" s="128" t="str">
        <f>B12</f>
        <v>SAUJON VAUX 1</v>
      </c>
      <c r="G29" s="129"/>
      <c r="H29" s="129"/>
      <c r="I29" s="129"/>
      <c r="J29" s="129"/>
      <c r="K29" s="130"/>
      <c r="L29" s="57"/>
    </row>
    <row r="30" spans="2:12" ht="12.9" customHeight="1" thickBot="1" x14ac:dyDescent="0.35">
      <c r="B30" s="132" t="str">
        <f>B11</f>
        <v>JONZAC 2</v>
      </c>
      <c r="C30" s="133"/>
      <c r="D30" s="134"/>
      <c r="E30" s="55"/>
      <c r="F30" s="156" t="str">
        <f>F12</f>
        <v>ROCHEFORT PM3</v>
      </c>
      <c r="G30" s="157"/>
      <c r="H30" s="157"/>
      <c r="I30" s="157"/>
      <c r="J30" s="157"/>
      <c r="K30" s="158"/>
      <c r="L30" s="58"/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59" t="s">
        <v>165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" customHeight="1" x14ac:dyDescent="0.3">
      <c r="B33" s="164" t="str">
        <f>B11</f>
        <v>JONZAC 2</v>
      </c>
      <c r="C33" s="165"/>
      <c r="D33" s="166"/>
      <c r="E33" s="52"/>
      <c r="F33" s="128" t="str">
        <f>B12</f>
        <v>SAUJON VAUX 1</v>
      </c>
      <c r="G33" s="129"/>
      <c r="H33" s="129"/>
      <c r="I33" s="129"/>
      <c r="J33" s="129"/>
      <c r="K33" s="130"/>
      <c r="L33" s="56"/>
    </row>
    <row r="34" spans="2:17" ht="12.9" customHeight="1" x14ac:dyDescent="0.3">
      <c r="B34" s="150" t="str">
        <f>B9</f>
        <v>LES GONDS 1</v>
      </c>
      <c r="C34" s="151"/>
      <c r="D34" s="152"/>
      <c r="E34" s="53"/>
      <c r="F34" s="150" t="str">
        <f>F10</f>
        <v>CHEVANCEAUX 1</v>
      </c>
      <c r="G34" s="151"/>
      <c r="H34" s="151"/>
      <c r="I34" s="151"/>
      <c r="J34" s="151"/>
      <c r="K34" s="152"/>
      <c r="L34" s="57"/>
    </row>
    <row r="35" spans="2:17" ht="12.9" customHeight="1" x14ac:dyDescent="0.3">
      <c r="B35" s="128" t="str">
        <f>F9</f>
        <v>SAINTES USSP 2</v>
      </c>
      <c r="C35" s="129"/>
      <c r="D35" s="130"/>
      <c r="E35" s="54"/>
      <c r="F35" s="128" t="str">
        <f>B10</f>
        <v>CHANIERS 1</v>
      </c>
      <c r="G35" s="129"/>
      <c r="H35" s="129"/>
      <c r="I35" s="129"/>
      <c r="J35" s="129"/>
      <c r="K35" s="130"/>
      <c r="L35" s="57"/>
    </row>
    <row r="36" spans="2:17" ht="12.75" customHeight="1" thickBot="1" x14ac:dyDescent="0.35">
      <c r="B36" s="138" t="str">
        <f>F11</f>
        <v>BUSSAC FORET 1</v>
      </c>
      <c r="C36" s="139"/>
      <c r="D36" s="169"/>
      <c r="E36" s="55"/>
      <c r="F36" s="156" t="str">
        <f>F12</f>
        <v>ROCHEFORT PM3</v>
      </c>
      <c r="G36" s="157"/>
      <c r="H36" s="157"/>
      <c r="I36" s="157"/>
      <c r="J36" s="157"/>
      <c r="K36" s="158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59" t="s">
        <v>166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" customHeight="1" x14ac:dyDescent="0.3">
      <c r="B39" s="164" t="str">
        <f>B12</f>
        <v>SAUJON VAUX 1</v>
      </c>
      <c r="C39" s="165"/>
      <c r="D39" s="166"/>
      <c r="E39" s="52"/>
      <c r="F39" s="167" t="str">
        <f>F9</f>
        <v>SAINTES USSP 2</v>
      </c>
      <c r="G39" s="168"/>
      <c r="H39" s="168"/>
      <c r="I39" s="168"/>
      <c r="J39" s="168"/>
      <c r="K39" s="168"/>
      <c r="L39" s="56"/>
    </row>
    <row r="40" spans="2:17" ht="12.9" customHeight="1" x14ac:dyDescent="0.3">
      <c r="B40" s="150" t="str">
        <f>B9</f>
        <v>LES GONDS 1</v>
      </c>
      <c r="C40" s="151"/>
      <c r="D40" s="152"/>
      <c r="E40" s="53"/>
      <c r="F40" s="150" t="str">
        <f>F11</f>
        <v>BUSSAC FORET 1</v>
      </c>
      <c r="G40" s="151"/>
      <c r="H40" s="151"/>
      <c r="I40" s="151"/>
      <c r="J40" s="151"/>
      <c r="K40" s="152"/>
      <c r="L40" s="57"/>
    </row>
    <row r="41" spans="2:17" ht="12.9" customHeight="1" x14ac:dyDescent="0.3">
      <c r="B41" s="128" t="str">
        <f>F10</f>
        <v>CHEVANCEAUX 1</v>
      </c>
      <c r="C41" s="129"/>
      <c r="D41" s="130"/>
      <c r="E41" s="54"/>
      <c r="F41" s="128" t="str">
        <f>B11</f>
        <v>JONZAC 2</v>
      </c>
      <c r="G41" s="129"/>
      <c r="H41" s="129"/>
      <c r="I41" s="129"/>
      <c r="J41" s="129"/>
      <c r="K41" s="130"/>
      <c r="L41" s="57"/>
    </row>
    <row r="42" spans="2:17" ht="12.9" customHeight="1" thickBot="1" x14ac:dyDescent="0.35">
      <c r="B42" s="132" t="str">
        <f>B10</f>
        <v>CHANIERS 1</v>
      </c>
      <c r="C42" s="133"/>
      <c r="D42" s="134"/>
      <c r="E42" s="55"/>
      <c r="F42" s="156" t="str">
        <f>F12</f>
        <v>ROCHEFORT PM3</v>
      </c>
      <c r="G42" s="157"/>
      <c r="H42" s="157"/>
      <c r="I42" s="157"/>
      <c r="J42" s="157"/>
      <c r="K42" s="158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59" t="s">
        <v>167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" customHeight="1" thickBot="1" x14ac:dyDescent="0.35">
      <c r="B45" s="141" t="str">
        <f>F11</f>
        <v>BUSSAC FORET 1</v>
      </c>
      <c r="C45" s="142"/>
      <c r="D45" s="143"/>
      <c r="E45" s="59"/>
      <c r="F45" s="144" t="str">
        <f>B10</f>
        <v>CHANIERS 1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" customHeight="1" x14ac:dyDescent="0.3">
      <c r="B46" s="150" t="str">
        <f>F9</f>
        <v>SAINTES USSP 2</v>
      </c>
      <c r="C46" s="151"/>
      <c r="D46" s="152"/>
      <c r="E46" s="60"/>
      <c r="F46" s="128" t="str">
        <f>B11</f>
        <v>JONZAC 2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" customHeight="1" x14ac:dyDescent="0.3">
      <c r="B47" s="128" t="str">
        <f>F10</f>
        <v>CHEVANCEAUX 1</v>
      </c>
      <c r="C47" s="129"/>
      <c r="D47" s="130"/>
      <c r="E47" s="61"/>
      <c r="F47" s="128" t="str">
        <f>B12</f>
        <v>SAUJON VAUX 1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" customHeight="1" thickBot="1" x14ac:dyDescent="0.35">
      <c r="B48" s="132" t="str">
        <f>B9</f>
        <v>LES GONDS 1</v>
      </c>
      <c r="C48" s="133"/>
      <c r="D48" s="134"/>
      <c r="E48" s="55"/>
      <c r="F48" s="135" t="str">
        <f>F12</f>
        <v>ROCHEFORT PM3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CHEVANCEAUX 1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SAUJON VAUX 1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LES GONDS 1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JONZAC 2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BUSSAC FORET 1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>SAINTES USSP 2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CHANIERS 1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5">
      <c r="A60" s="25">
        <v>8</v>
      </c>
      <c r="B60" s="71" t="str">
        <f>F12</f>
        <v>ROCHEFORT PM3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3"/>
    <row r="62" spans="1:38" ht="15.75" hidden="1" customHeight="1" x14ac:dyDescent="0.3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5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CHEVANCEAUX 1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" thickBot="1" x14ac:dyDescent="0.35">
      <c r="A67" s="78">
        <v>2</v>
      </c>
      <c r="B67" s="38" t="str">
        <v>SAUJON VAUX 1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" thickBot="1" x14ac:dyDescent="0.35">
      <c r="A68" s="78">
        <v>3</v>
      </c>
      <c r="B68" s="38" t="str">
        <v>LES GONDS 1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" thickBot="1" x14ac:dyDescent="0.35">
      <c r="A69" s="78">
        <v>4</v>
      </c>
      <c r="B69" s="38" t="str">
        <v>JONZAC 2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" thickBot="1" x14ac:dyDescent="0.35">
      <c r="A70" s="78">
        <v>5</v>
      </c>
      <c r="B70" s="38" t="str">
        <v>BUSSAC FORET 1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" thickBot="1" x14ac:dyDescent="0.35">
      <c r="A71" s="78">
        <v>6</v>
      </c>
      <c r="B71" s="38" t="str">
        <v>SAINTES USSP 2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" thickBot="1" x14ac:dyDescent="0.35">
      <c r="A72" s="78">
        <v>7</v>
      </c>
      <c r="B72" s="38" t="str">
        <v>CHANIERS 1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" thickBot="1" x14ac:dyDescent="0.35">
      <c r="A73" s="78">
        <v>8</v>
      </c>
      <c r="B73" s="39" t="str">
        <v>ROCHEFORT PM3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3">
      <c r="B74" s="30"/>
      <c r="C74" s="30"/>
    </row>
    <row r="75" spans="1:19" ht="15.6" x14ac:dyDescent="0.3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3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88" priority="2" operator="containsText" text="Exempt">
      <formula>NOT(ISERROR(SEARCH("Exempt",B73)))</formula>
    </cfRule>
  </conditionalFormatting>
  <conditionalFormatting sqref="C60:S60">
    <cfRule type="containsText" dxfId="87" priority="3" operator="containsText" text="Exempt">
      <formula>NOT(ISERROR(SEARCH("Exempt",C60)))</formula>
    </cfRule>
  </conditionalFormatting>
  <conditionalFormatting sqref="D73:S73">
    <cfRule type="expression" dxfId="86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AL76"/>
  <sheetViews>
    <sheetView topLeftCell="A3" zoomScaleNormal="100" workbookViewId="0">
      <selection activeCell="F26" sqref="F26:G26"/>
    </sheetView>
  </sheetViews>
  <sheetFormatPr baseColWidth="10"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86" t="s">
        <v>44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3"/>
    <row r="7" spans="2:19" ht="16.5" customHeight="1" thickBot="1" x14ac:dyDescent="0.35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" customHeight="1" thickBot="1" x14ac:dyDescent="0.35">
      <c r="B8" s="159" t="s">
        <v>159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" customHeight="1" x14ac:dyDescent="0.3">
      <c r="B9" s="181" t="s">
        <v>46</v>
      </c>
      <c r="C9" s="182"/>
      <c r="D9" s="183"/>
      <c r="E9" s="52"/>
      <c r="F9" s="184" t="s">
        <v>50</v>
      </c>
      <c r="G9" s="185"/>
      <c r="H9" s="185"/>
      <c r="I9" s="185"/>
      <c r="J9" s="185"/>
      <c r="K9" s="185"/>
      <c r="L9" s="56"/>
      <c r="N9" s="2"/>
      <c r="O9" s="174" t="s">
        <v>2</v>
      </c>
      <c r="P9" s="174"/>
      <c r="Q9" s="174"/>
      <c r="R9" s="174"/>
      <c r="S9" s="174"/>
    </row>
    <row r="10" spans="2:19" ht="12.9" customHeight="1" x14ac:dyDescent="0.3">
      <c r="B10" s="171" t="s">
        <v>47</v>
      </c>
      <c r="C10" s="172"/>
      <c r="D10" s="173"/>
      <c r="E10" s="53"/>
      <c r="F10" s="171" t="s">
        <v>51</v>
      </c>
      <c r="G10" s="172"/>
      <c r="H10" s="172"/>
      <c r="I10" s="172"/>
      <c r="J10" s="172"/>
      <c r="K10" s="173"/>
      <c r="L10" s="57"/>
      <c r="N10" s="3"/>
      <c r="O10" s="174" t="s">
        <v>3</v>
      </c>
      <c r="P10" s="174"/>
      <c r="Q10" s="174"/>
      <c r="R10" s="174"/>
      <c r="S10" s="174"/>
    </row>
    <row r="11" spans="2:19" ht="12.9" customHeight="1" x14ac:dyDescent="0.3">
      <c r="B11" s="171" t="s">
        <v>48</v>
      </c>
      <c r="C11" s="172"/>
      <c r="D11" s="173"/>
      <c r="E11" s="54"/>
      <c r="F11" s="171" t="s">
        <v>201</v>
      </c>
      <c r="G11" s="172"/>
      <c r="H11" s="172"/>
      <c r="I11" s="172"/>
      <c r="J11" s="172"/>
      <c r="K11" s="173"/>
      <c r="L11" s="57"/>
      <c r="N11" s="4"/>
      <c r="O11" s="174" t="s">
        <v>4</v>
      </c>
      <c r="P11" s="174"/>
      <c r="Q11" s="174"/>
      <c r="R11" s="174"/>
      <c r="S11" s="174"/>
    </row>
    <row r="12" spans="2:19" ht="12.9" customHeight="1" thickBot="1" x14ac:dyDescent="0.35">
      <c r="B12" s="175" t="s">
        <v>49</v>
      </c>
      <c r="C12" s="176"/>
      <c r="D12" s="177"/>
      <c r="E12" s="55"/>
      <c r="F12" s="178" t="s">
        <v>52</v>
      </c>
      <c r="G12" s="179"/>
      <c r="H12" s="179"/>
      <c r="I12" s="179"/>
      <c r="J12" s="179"/>
      <c r="K12" s="180"/>
      <c r="L12" s="58"/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59" t="s">
        <v>158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" customHeight="1" x14ac:dyDescent="0.3">
      <c r="B15" s="167" t="str">
        <f>F9</f>
        <v>ST SAUVEUR D AUNIS 1</v>
      </c>
      <c r="C15" s="168"/>
      <c r="D15" s="170"/>
      <c r="E15" s="52"/>
      <c r="F15" s="150" t="str">
        <f>F11</f>
        <v>ANGOULINS 1</v>
      </c>
      <c r="G15" s="151"/>
      <c r="H15" s="151"/>
      <c r="I15" s="151"/>
      <c r="J15" s="151"/>
      <c r="K15" s="152"/>
      <c r="L15" s="56"/>
    </row>
    <row r="16" spans="2:19" ht="12.9" customHeight="1" x14ac:dyDescent="0.3">
      <c r="B16" s="150" t="str">
        <f>B9</f>
        <v>ST MARTIN DE RE 1</v>
      </c>
      <c r="C16" s="151"/>
      <c r="D16" s="152"/>
      <c r="E16" s="53"/>
      <c r="F16" s="150" t="str">
        <f>B11</f>
        <v>ROCHEFORT PM 4</v>
      </c>
      <c r="G16" s="151"/>
      <c r="H16" s="151"/>
      <c r="I16" s="151"/>
      <c r="J16" s="151"/>
      <c r="K16" s="152"/>
      <c r="L16" s="57"/>
    </row>
    <row r="17" spans="2:12" ht="12.9" customHeight="1" x14ac:dyDescent="0.3">
      <c r="B17" s="150" t="str">
        <f>B10</f>
        <v>CHATELAILLON 3</v>
      </c>
      <c r="C17" s="151"/>
      <c r="D17" s="152"/>
      <c r="E17" s="54"/>
      <c r="F17" s="150" t="str">
        <f>B12</f>
        <v>MIREUIL 2</v>
      </c>
      <c r="G17" s="151"/>
      <c r="H17" s="151"/>
      <c r="I17" s="151"/>
      <c r="J17" s="151"/>
      <c r="K17" s="152"/>
      <c r="L17" s="57"/>
    </row>
    <row r="18" spans="2:12" ht="12.9" customHeight="1" thickBot="1" x14ac:dyDescent="0.35">
      <c r="B18" s="132" t="str">
        <f>F10</f>
        <v>SURGERES 2</v>
      </c>
      <c r="C18" s="133"/>
      <c r="D18" s="134"/>
      <c r="E18" s="55"/>
      <c r="F18" s="156" t="str">
        <f>F12</f>
        <v>ST XANDRE 2</v>
      </c>
      <c r="G18" s="157"/>
      <c r="H18" s="157"/>
      <c r="I18" s="157"/>
      <c r="J18" s="157"/>
      <c r="K18" s="158"/>
      <c r="L18" s="58"/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59" t="s">
        <v>170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" customHeight="1" x14ac:dyDescent="0.3">
      <c r="B21" s="164" t="str">
        <f>B10</f>
        <v>CHATELAILLON 3</v>
      </c>
      <c r="C21" s="165"/>
      <c r="D21" s="166"/>
      <c r="E21" s="52"/>
      <c r="F21" s="167" t="str">
        <f>B11</f>
        <v>ROCHEFORT PM 4</v>
      </c>
      <c r="G21" s="168"/>
      <c r="H21" s="168"/>
      <c r="I21" s="168"/>
      <c r="J21" s="168"/>
      <c r="K21" s="168"/>
      <c r="L21" s="56"/>
    </row>
    <row r="22" spans="2:12" ht="12.9" customHeight="1" x14ac:dyDescent="0.3">
      <c r="B22" s="150" t="str">
        <f>B9</f>
        <v>ST MARTIN DE RE 1</v>
      </c>
      <c r="C22" s="151"/>
      <c r="D22" s="152"/>
      <c r="E22" s="53"/>
      <c r="F22" s="150" t="str">
        <f>B12</f>
        <v>MIREUIL 2</v>
      </c>
      <c r="G22" s="151"/>
      <c r="H22" s="151"/>
      <c r="I22" s="151"/>
      <c r="J22" s="151"/>
      <c r="K22" s="152"/>
      <c r="L22" s="57"/>
    </row>
    <row r="23" spans="2:12" ht="12.9" customHeight="1" x14ac:dyDescent="0.3">
      <c r="B23" s="150" t="str">
        <f>F10</f>
        <v>SURGERES 2</v>
      </c>
      <c r="C23" s="151"/>
      <c r="D23" s="152"/>
      <c r="E23" s="54"/>
      <c r="F23" s="150" t="str">
        <f>F11</f>
        <v>ANGOULINS 1</v>
      </c>
      <c r="G23" s="151"/>
      <c r="H23" s="151"/>
      <c r="I23" s="151"/>
      <c r="J23" s="151"/>
      <c r="K23" s="152"/>
      <c r="L23" s="57"/>
    </row>
    <row r="24" spans="2:12" ht="12.9" customHeight="1" thickBot="1" x14ac:dyDescent="0.35">
      <c r="B24" s="132" t="str">
        <f>F9</f>
        <v>ST SAUVEUR D AUNIS 1</v>
      </c>
      <c r="C24" s="133"/>
      <c r="D24" s="134"/>
      <c r="E24" s="55"/>
      <c r="F24" s="156" t="str">
        <f>F12</f>
        <v>ST XANDRE 2</v>
      </c>
      <c r="G24" s="157"/>
      <c r="H24" s="157"/>
      <c r="I24" s="157"/>
      <c r="J24" s="157"/>
      <c r="K24" s="158"/>
      <c r="L24" s="58"/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59" t="s">
        <v>170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" customHeight="1" x14ac:dyDescent="0.3">
      <c r="B27" s="141" t="str">
        <f>F10</f>
        <v>SURGERES 2</v>
      </c>
      <c r="C27" s="142"/>
      <c r="D27" s="143"/>
      <c r="E27" s="52"/>
      <c r="F27" s="167" t="str">
        <f>F9</f>
        <v>ST SAUVEUR D AUNIS 1</v>
      </c>
      <c r="G27" s="168"/>
      <c r="H27" s="168"/>
      <c r="I27" s="168"/>
      <c r="J27" s="168"/>
      <c r="K27" s="168"/>
      <c r="L27" s="56"/>
    </row>
    <row r="28" spans="2:12" ht="12.9" customHeight="1" x14ac:dyDescent="0.3">
      <c r="B28" s="150" t="str">
        <f>B9</f>
        <v>ST MARTIN DE RE 1</v>
      </c>
      <c r="C28" s="151"/>
      <c r="D28" s="152"/>
      <c r="E28" s="53"/>
      <c r="F28" s="128" t="str">
        <f>B10</f>
        <v>CHATELAILLON 3</v>
      </c>
      <c r="G28" s="129"/>
      <c r="H28" s="129"/>
      <c r="I28" s="129"/>
      <c r="J28" s="129"/>
      <c r="K28" s="130"/>
      <c r="L28" s="57"/>
    </row>
    <row r="29" spans="2:12" ht="12.9" customHeight="1" x14ac:dyDescent="0.3">
      <c r="B29" s="128" t="str">
        <f>F11</f>
        <v>ANGOULINS 1</v>
      </c>
      <c r="C29" s="129"/>
      <c r="D29" s="130"/>
      <c r="E29" s="54"/>
      <c r="F29" s="128" t="str">
        <f>B12</f>
        <v>MIREUIL 2</v>
      </c>
      <c r="G29" s="129"/>
      <c r="H29" s="129"/>
      <c r="I29" s="129"/>
      <c r="J29" s="129"/>
      <c r="K29" s="130"/>
      <c r="L29" s="57"/>
    </row>
    <row r="30" spans="2:12" ht="12.9" customHeight="1" thickBot="1" x14ac:dyDescent="0.35">
      <c r="B30" s="132" t="str">
        <f>B11</f>
        <v>ROCHEFORT PM 4</v>
      </c>
      <c r="C30" s="133"/>
      <c r="D30" s="134"/>
      <c r="E30" s="55"/>
      <c r="F30" s="156" t="str">
        <f>F12</f>
        <v>ST XANDRE 2</v>
      </c>
      <c r="G30" s="157"/>
      <c r="H30" s="157"/>
      <c r="I30" s="157"/>
      <c r="J30" s="157"/>
      <c r="K30" s="158"/>
      <c r="L30" s="58"/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59" t="s">
        <v>169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" customHeight="1" x14ac:dyDescent="0.3">
      <c r="B33" s="164" t="str">
        <f>B11</f>
        <v>ROCHEFORT PM 4</v>
      </c>
      <c r="C33" s="165"/>
      <c r="D33" s="166"/>
      <c r="E33" s="52"/>
      <c r="F33" s="128" t="str">
        <f>B12</f>
        <v>MIREUIL 2</v>
      </c>
      <c r="G33" s="129"/>
      <c r="H33" s="129"/>
      <c r="I33" s="129"/>
      <c r="J33" s="129"/>
      <c r="K33" s="130"/>
      <c r="L33" s="56"/>
    </row>
    <row r="34" spans="2:17" ht="12.9" customHeight="1" x14ac:dyDescent="0.3">
      <c r="B34" s="150" t="str">
        <f>B9</f>
        <v>ST MARTIN DE RE 1</v>
      </c>
      <c r="C34" s="151"/>
      <c r="D34" s="152"/>
      <c r="E34" s="53"/>
      <c r="F34" s="150" t="str">
        <f>F10</f>
        <v>SURGERES 2</v>
      </c>
      <c r="G34" s="151"/>
      <c r="H34" s="151"/>
      <c r="I34" s="151"/>
      <c r="J34" s="151"/>
      <c r="K34" s="152"/>
      <c r="L34" s="57"/>
    </row>
    <row r="35" spans="2:17" ht="12.9" customHeight="1" x14ac:dyDescent="0.3">
      <c r="B35" s="128" t="str">
        <f>F9</f>
        <v>ST SAUVEUR D AUNIS 1</v>
      </c>
      <c r="C35" s="129"/>
      <c r="D35" s="130"/>
      <c r="E35" s="54"/>
      <c r="F35" s="128" t="str">
        <f>B10</f>
        <v>CHATELAILLON 3</v>
      </c>
      <c r="G35" s="129"/>
      <c r="H35" s="129"/>
      <c r="I35" s="129"/>
      <c r="J35" s="129"/>
      <c r="K35" s="130"/>
      <c r="L35" s="57"/>
    </row>
    <row r="36" spans="2:17" ht="12.75" customHeight="1" thickBot="1" x14ac:dyDescent="0.35">
      <c r="B36" s="138" t="str">
        <f>F11</f>
        <v>ANGOULINS 1</v>
      </c>
      <c r="C36" s="139"/>
      <c r="D36" s="169"/>
      <c r="E36" s="55"/>
      <c r="F36" s="156" t="str">
        <f>F12</f>
        <v>ST XANDRE 2</v>
      </c>
      <c r="G36" s="157"/>
      <c r="H36" s="157"/>
      <c r="I36" s="157"/>
      <c r="J36" s="157"/>
      <c r="K36" s="158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59" t="s">
        <v>169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" customHeight="1" x14ac:dyDescent="0.3">
      <c r="B39" s="164" t="str">
        <f>B12</f>
        <v>MIREUIL 2</v>
      </c>
      <c r="C39" s="165"/>
      <c r="D39" s="166"/>
      <c r="E39" s="52"/>
      <c r="F39" s="167" t="str">
        <f>F9</f>
        <v>ST SAUVEUR D AUNIS 1</v>
      </c>
      <c r="G39" s="168"/>
      <c r="H39" s="168"/>
      <c r="I39" s="168"/>
      <c r="J39" s="168"/>
      <c r="K39" s="168"/>
      <c r="L39" s="56"/>
    </row>
    <row r="40" spans="2:17" ht="12.9" customHeight="1" x14ac:dyDescent="0.3">
      <c r="B40" s="150" t="str">
        <f>B9</f>
        <v>ST MARTIN DE RE 1</v>
      </c>
      <c r="C40" s="151"/>
      <c r="D40" s="152"/>
      <c r="E40" s="53"/>
      <c r="F40" s="150" t="str">
        <f>F11</f>
        <v>ANGOULINS 1</v>
      </c>
      <c r="G40" s="151"/>
      <c r="H40" s="151"/>
      <c r="I40" s="151"/>
      <c r="J40" s="151"/>
      <c r="K40" s="152"/>
      <c r="L40" s="57"/>
    </row>
    <row r="41" spans="2:17" ht="12.9" customHeight="1" x14ac:dyDescent="0.3">
      <c r="B41" s="128" t="str">
        <f>F10</f>
        <v>SURGERES 2</v>
      </c>
      <c r="C41" s="129"/>
      <c r="D41" s="130"/>
      <c r="E41" s="54"/>
      <c r="F41" s="128" t="str">
        <f>B11</f>
        <v>ROCHEFORT PM 4</v>
      </c>
      <c r="G41" s="129"/>
      <c r="H41" s="129"/>
      <c r="I41" s="129"/>
      <c r="J41" s="129"/>
      <c r="K41" s="130"/>
      <c r="L41" s="57"/>
    </row>
    <row r="42" spans="2:17" ht="12.9" customHeight="1" thickBot="1" x14ac:dyDescent="0.35">
      <c r="B42" s="132" t="str">
        <f>B10</f>
        <v>CHATELAILLON 3</v>
      </c>
      <c r="C42" s="133"/>
      <c r="D42" s="134"/>
      <c r="E42" s="55"/>
      <c r="F42" s="156" t="str">
        <f>F12</f>
        <v>ST XANDRE 2</v>
      </c>
      <c r="G42" s="157"/>
      <c r="H42" s="157"/>
      <c r="I42" s="157"/>
      <c r="J42" s="157"/>
      <c r="K42" s="158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59" t="s">
        <v>168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" customHeight="1" thickBot="1" x14ac:dyDescent="0.35">
      <c r="B45" s="141" t="str">
        <f>F11</f>
        <v>ANGOULINS 1</v>
      </c>
      <c r="C45" s="142"/>
      <c r="D45" s="143"/>
      <c r="E45" s="59"/>
      <c r="F45" s="144" t="str">
        <f>B10</f>
        <v>CHATELAILLON 3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" customHeight="1" x14ac:dyDescent="0.3">
      <c r="B46" s="150" t="str">
        <f>F9</f>
        <v>ST SAUVEUR D AUNIS 1</v>
      </c>
      <c r="C46" s="151"/>
      <c r="D46" s="152"/>
      <c r="E46" s="60"/>
      <c r="F46" s="128" t="str">
        <f>B11</f>
        <v>ROCHEFORT PM 4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" customHeight="1" x14ac:dyDescent="0.3">
      <c r="B47" s="128" t="str">
        <f>F10</f>
        <v>SURGERES 2</v>
      </c>
      <c r="C47" s="129"/>
      <c r="D47" s="130"/>
      <c r="E47" s="61"/>
      <c r="F47" s="128" t="str">
        <f>B12</f>
        <v>MIREUIL 2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" customHeight="1" thickBot="1" x14ac:dyDescent="0.35">
      <c r="B48" s="132" t="str">
        <f>B9</f>
        <v>ST MARTIN DE RE 1</v>
      </c>
      <c r="C48" s="133"/>
      <c r="D48" s="134"/>
      <c r="E48" s="55"/>
      <c r="F48" s="135" t="str">
        <f>F12</f>
        <v>ST XANDRE 2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SURGERES 2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MIREUIL 2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ST MARTIN DE RE 1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ROCHEFORT PM 4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ANGOULINS 1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>ST SAUVEUR D AUNIS 1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CHATELAILLON 3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5">
      <c r="A60" s="25">
        <v>8</v>
      </c>
      <c r="B60" s="71" t="str">
        <f>F12</f>
        <v>ST XANDRE 2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3"/>
    <row r="62" spans="1:38" ht="15.75" hidden="1" customHeight="1" x14ac:dyDescent="0.3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5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SURGERES 2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" thickBot="1" x14ac:dyDescent="0.35">
      <c r="A67" s="78">
        <v>2</v>
      </c>
      <c r="B67" s="38" t="str">
        <v>MIREUIL 2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" thickBot="1" x14ac:dyDescent="0.35">
      <c r="A68" s="78">
        <v>3</v>
      </c>
      <c r="B68" s="38" t="str">
        <v>ST MARTIN DE RE 1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" thickBot="1" x14ac:dyDescent="0.35">
      <c r="A69" s="78">
        <v>4</v>
      </c>
      <c r="B69" s="38" t="str">
        <v>ROCHEFORT PM 4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" thickBot="1" x14ac:dyDescent="0.35">
      <c r="A70" s="78">
        <v>5</v>
      </c>
      <c r="B70" s="38" t="str">
        <v>ANGOULINS 1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" thickBot="1" x14ac:dyDescent="0.35">
      <c r="A71" s="78">
        <v>6</v>
      </c>
      <c r="B71" s="38" t="str">
        <v>ST SAUVEUR D AUNIS 1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" thickBot="1" x14ac:dyDescent="0.35">
      <c r="A72" s="78">
        <v>7</v>
      </c>
      <c r="B72" s="38" t="str">
        <v>CHATELAILLON 3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" thickBot="1" x14ac:dyDescent="0.35">
      <c r="A73" s="78">
        <v>8</v>
      </c>
      <c r="B73" s="39" t="str">
        <v>ST XANDRE 2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3">
      <c r="B74" s="30"/>
      <c r="C74" s="30"/>
    </row>
    <row r="75" spans="1:19" ht="15.6" x14ac:dyDescent="0.3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3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85" priority="2" operator="containsText" text="Exempt">
      <formula>NOT(ISERROR(SEARCH("Exempt",B73)))</formula>
    </cfRule>
  </conditionalFormatting>
  <conditionalFormatting sqref="C60:S60">
    <cfRule type="containsText" dxfId="84" priority="3" operator="containsText" text="Exempt">
      <formula>NOT(ISERROR(SEARCH("Exempt",C60)))</formula>
    </cfRule>
  </conditionalFormatting>
  <conditionalFormatting sqref="D73:S73">
    <cfRule type="expression" dxfId="83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AL76"/>
  <sheetViews>
    <sheetView zoomScale="110" zoomScaleNormal="110" workbookViewId="0">
      <selection activeCell="E30" sqref="E30"/>
    </sheetView>
  </sheetViews>
  <sheetFormatPr baseColWidth="10"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86" t="s">
        <v>53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3"/>
    <row r="7" spans="2:19" ht="16.5" customHeight="1" thickBot="1" x14ac:dyDescent="0.35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" customHeight="1" thickBot="1" x14ac:dyDescent="0.35">
      <c r="B8" s="159" t="s">
        <v>171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" customHeight="1" x14ac:dyDescent="0.3">
      <c r="B9" s="181" t="s">
        <v>54</v>
      </c>
      <c r="C9" s="182"/>
      <c r="D9" s="183"/>
      <c r="E9" s="52"/>
      <c r="F9" s="184" t="s">
        <v>57</v>
      </c>
      <c r="G9" s="185"/>
      <c r="H9" s="185"/>
      <c r="I9" s="185"/>
      <c r="J9" s="185"/>
      <c r="K9" s="185"/>
      <c r="L9" s="56"/>
      <c r="N9" s="2"/>
      <c r="O9" s="174" t="s">
        <v>2</v>
      </c>
      <c r="P9" s="174"/>
      <c r="Q9" s="174"/>
      <c r="R9" s="174"/>
      <c r="S9" s="174"/>
    </row>
    <row r="10" spans="2:19" ht="12.9" customHeight="1" x14ac:dyDescent="0.3">
      <c r="B10" s="171" t="s">
        <v>230</v>
      </c>
      <c r="C10" s="172"/>
      <c r="D10" s="173"/>
      <c r="E10" s="53"/>
      <c r="F10" s="171" t="s">
        <v>58</v>
      </c>
      <c r="G10" s="172"/>
      <c r="H10" s="172"/>
      <c r="I10" s="172"/>
      <c r="J10" s="172"/>
      <c r="K10" s="173"/>
      <c r="L10" s="57"/>
      <c r="N10" s="3"/>
      <c r="O10" s="174" t="s">
        <v>3</v>
      </c>
      <c r="P10" s="174"/>
      <c r="Q10" s="174"/>
      <c r="R10" s="174"/>
      <c r="S10" s="174"/>
    </row>
    <row r="11" spans="2:19" ht="12.9" customHeight="1" x14ac:dyDescent="0.3">
      <c r="B11" s="171" t="s">
        <v>55</v>
      </c>
      <c r="C11" s="172"/>
      <c r="D11" s="173"/>
      <c r="E11" s="54"/>
      <c r="F11" s="171" t="s">
        <v>59</v>
      </c>
      <c r="G11" s="172"/>
      <c r="H11" s="172"/>
      <c r="I11" s="172"/>
      <c r="J11" s="172"/>
      <c r="K11" s="173"/>
      <c r="L11" s="57"/>
      <c r="N11" s="4"/>
      <c r="O11" s="174" t="s">
        <v>4</v>
      </c>
      <c r="P11" s="174"/>
      <c r="Q11" s="174"/>
      <c r="R11" s="174"/>
      <c r="S11" s="174"/>
    </row>
    <row r="12" spans="2:19" ht="12.9" customHeight="1" thickBot="1" x14ac:dyDescent="0.35">
      <c r="B12" s="175" t="s">
        <v>56</v>
      </c>
      <c r="C12" s="176"/>
      <c r="D12" s="177"/>
      <c r="E12" s="55"/>
      <c r="F12" s="178" t="s">
        <v>223</v>
      </c>
      <c r="G12" s="179"/>
      <c r="H12" s="179"/>
      <c r="I12" s="179"/>
      <c r="J12" s="179"/>
      <c r="K12" s="180"/>
      <c r="L12" s="58"/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59" t="s">
        <v>171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" customHeight="1" x14ac:dyDescent="0.3">
      <c r="B15" s="167" t="str">
        <f>F9</f>
        <v>FONTAINE D OZILLAC 1</v>
      </c>
      <c r="C15" s="168"/>
      <c r="D15" s="170"/>
      <c r="E15" s="52"/>
      <c r="F15" s="150" t="str">
        <f>F11</f>
        <v>ST XANDRE 3</v>
      </c>
      <c r="G15" s="151"/>
      <c r="H15" s="151"/>
      <c r="I15" s="151"/>
      <c r="J15" s="151"/>
      <c r="K15" s="152"/>
      <c r="L15" s="56"/>
    </row>
    <row r="16" spans="2:19" ht="12.9" customHeight="1" x14ac:dyDescent="0.3">
      <c r="B16" s="150" t="str">
        <f>B9</f>
        <v>PTQ ROCHEFORTAISE 1</v>
      </c>
      <c r="C16" s="151"/>
      <c r="D16" s="152"/>
      <c r="E16" s="53"/>
      <c r="F16" s="150" t="str">
        <f>B11</f>
        <v>LE THOU 1</v>
      </c>
      <c r="G16" s="151"/>
      <c r="H16" s="151"/>
      <c r="I16" s="151"/>
      <c r="J16" s="151"/>
      <c r="K16" s="152"/>
      <c r="L16" s="57"/>
    </row>
    <row r="17" spans="2:12" ht="12.9" customHeight="1" x14ac:dyDescent="0.3">
      <c r="B17" s="150" t="str">
        <f>B10</f>
        <v>TONNAY CHARENTE 1</v>
      </c>
      <c r="C17" s="151"/>
      <c r="D17" s="152"/>
      <c r="E17" s="54"/>
      <c r="F17" s="150" t="str">
        <f>B12</f>
        <v>ROCHEFORT CP 1</v>
      </c>
      <c r="G17" s="151"/>
      <c r="H17" s="151"/>
      <c r="I17" s="151"/>
      <c r="J17" s="151"/>
      <c r="K17" s="152"/>
      <c r="L17" s="57"/>
    </row>
    <row r="18" spans="2:12" ht="12.9" customHeight="1" thickBot="1" x14ac:dyDescent="0.35">
      <c r="B18" s="132" t="str">
        <f>F10</f>
        <v>RIVEDOUX 1</v>
      </c>
      <c r="C18" s="133"/>
      <c r="D18" s="134"/>
      <c r="E18" s="55"/>
      <c r="F18" s="156" t="str">
        <f>F12</f>
        <v>EXEMPT</v>
      </c>
      <c r="G18" s="157"/>
      <c r="H18" s="157"/>
      <c r="I18" s="157"/>
      <c r="J18" s="157"/>
      <c r="K18" s="158"/>
      <c r="L18" s="58"/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59" t="s">
        <v>172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" customHeight="1" x14ac:dyDescent="0.3">
      <c r="B21" s="164" t="str">
        <f>B10</f>
        <v>TONNAY CHARENTE 1</v>
      </c>
      <c r="C21" s="165"/>
      <c r="D21" s="166"/>
      <c r="E21" s="52"/>
      <c r="F21" s="167" t="str">
        <f>B11</f>
        <v>LE THOU 1</v>
      </c>
      <c r="G21" s="168"/>
      <c r="H21" s="168"/>
      <c r="I21" s="168"/>
      <c r="J21" s="168"/>
      <c r="K21" s="168"/>
      <c r="L21" s="56"/>
    </row>
    <row r="22" spans="2:12" ht="12.9" customHeight="1" x14ac:dyDescent="0.3">
      <c r="B22" s="150" t="str">
        <f>B9</f>
        <v>PTQ ROCHEFORTAISE 1</v>
      </c>
      <c r="C22" s="151"/>
      <c r="D22" s="152"/>
      <c r="E22" s="53"/>
      <c r="F22" s="150" t="str">
        <f>B12</f>
        <v>ROCHEFORT CP 1</v>
      </c>
      <c r="G22" s="151"/>
      <c r="H22" s="151"/>
      <c r="I22" s="151"/>
      <c r="J22" s="151"/>
      <c r="K22" s="152"/>
      <c r="L22" s="57"/>
    </row>
    <row r="23" spans="2:12" ht="12.9" customHeight="1" x14ac:dyDescent="0.3">
      <c r="B23" s="150" t="str">
        <f>F10</f>
        <v>RIVEDOUX 1</v>
      </c>
      <c r="C23" s="151"/>
      <c r="D23" s="152"/>
      <c r="E23" s="54"/>
      <c r="F23" s="150" t="str">
        <f>F11</f>
        <v>ST XANDRE 3</v>
      </c>
      <c r="G23" s="151"/>
      <c r="H23" s="151"/>
      <c r="I23" s="151"/>
      <c r="J23" s="151"/>
      <c r="K23" s="152"/>
      <c r="L23" s="57"/>
    </row>
    <row r="24" spans="2:12" ht="12.9" customHeight="1" thickBot="1" x14ac:dyDescent="0.35">
      <c r="B24" s="132" t="str">
        <f>F9</f>
        <v>FONTAINE D OZILLAC 1</v>
      </c>
      <c r="C24" s="133"/>
      <c r="D24" s="134"/>
      <c r="E24" s="55"/>
      <c r="F24" s="156" t="str">
        <f>F12</f>
        <v>EXEMPT</v>
      </c>
      <c r="G24" s="157"/>
      <c r="H24" s="157"/>
      <c r="I24" s="157"/>
      <c r="J24" s="157"/>
      <c r="K24" s="158"/>
      <c r="L24" s="58"/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59" t="s">
        <v>232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" customHeight="1" x14ac:dyDescent="0.3">
      <c r="B27" s="141" t="str">
        <f>F10</f>
        <v>RIVEDOUX 1</v>
      </c>
      <c r="C27" s="142"/>
      <c r="D27" s="143"/>
      <c r="E27" s="52"/>
      <c r="F27" s="167" t="str">
        <f>F9</f>
        <v>FONTAINE D OZILLAC 1</v>
      </c>
      <c r="G27" s="168"/>
      <c r="H27" s="168"/>
      <c r="I27" s="168"/>
      <c r="J27" s="168"/>
      <c r="K27" s="168"/>
      <c r="L27" s="56"/>
    </row>
    <row r="28" spans="2:12" ht="12.9" customHeight="1" x14ac:dyDescent="0.3">
      <c r="B28" s="150" t="str">
        <f>B9</f>
        <v>PTQ ROCHEFORTAISE 1</v>
      </c>
      <c r="C28" s="151"/>
      <c r="D28" s="152"/>
      <c r="E28" s="53"/>
      <c r="F28" s="128" t="str">
        <f>B10</f>
        <v>TONNAY CHARENTE 1</v>
      </c>
      <c r="G28" s="129"/>
      <c r="H28" s="129"/>
      <c r="I28" s="129"/>
      <c r="J28" s="129"/>
      <c r="K28" s="130"/>
      <c r="L28" s="57"/>
    </row>
    <row r="29" spans="2:12" ht="12.9" customHeight="1" x14ac:dyDescent="0.3">
      <c r="B29" s="128" t="str">
        <f>F11</f>
        <v>ST XANDRE 3</v>
      </c>
      <c r="C29" s="129"/>
      <c r="D29" s="130"/>
      <c r="E29" s="54"/>
      <c r="F29" s="128" t="str">
        <f>B12</f>
        <v>ROCHEFORT CP 1</v>
      </c>
      <c r="G29" s="129"/>
      <c r="H29" s="129"/>
      <c r="I29" s="129"/>
      <c r="J29" s="129"/>
      <c r="K29" s="130"/>
      <c r="L29" s="57"/>
    </row>
    <row r="30" spans="2:12" ht="12.9" customHeight="1" thickBot="1" x14ac:dyDescent="0.35">
      <c r="B30" s="132" t="str">
        <f>B11</f>
        <v>LE THOU 1</v>
      </c>
      <c r="C30" s="133"/>
      <c r="D30" s="134"/>
      <c r="E30" s="55"/>
      <c r="F30" s="156" t="str">
        <f>F12</f>
        <v>EXEMPT</v>
      </c>
      <c r="G30" s="157"/>
      <c r="H30" s="157"/>
      <c r="I30" s="157"/>
      <c r="J30" s="157"/>
      <c r="K30" s="158"/>
      <c r="L30" s="58"/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59" t="s">
        <v>231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" customHeight="1" x14ac:dyDescent="0.3">
      <c r="B33" s="164" t="str">
        <f>B11</f>
        <v>LE THOU 1</v>
      </c>
      <c r="C33" s="165"/>
      <c r="D33" s="166"/>
      <c r="E33" s="52"/>
      <c r="F33" s="128" t="str">
        <f>B12</f>
        <v>ROCHEFORT CP 1</v>
      </c>
      <c r="G33" s="129"/>
      <c r="H33" s="129"/>
      <c r="I33" s="129"/>
      <c r="J33" s="129"/>
      <c r="K33" s="130"/>
      <c r="L33" s="56"/>
    </row>
    <row r="34" spans="2:17" ht="12.9" customHeight="1" x14ac:dyDescent="0.3">
      <c r="B34" s="150" t="str">
        <f>B9</f>
        <v>PTQ ROCHEFORTAISE 1</v>
      </c>
      <c r="C34" s="151"/>
      <c r="D34" s="152"/>
      <c r="E34" s="53"/>
      <c r="F34" s="150" t="str">
        <f>F10</f>
        <v>RIVEDOUX 1</v>
      </c>
      <c r="G34" s="151"/>
      <c r="H34" s="151"/>
      <c r="I34" s="151"/>
      <c r="J34" s="151"/>
      <c r="K34" s="152"/>
      <c r="L34" s="57"/>
    </row>
    <row r="35" spans="2:17" ht="12.9" customHeight="1" x14ac:dyDescent="0.3">
      <c r="B35" s="128" t="str">
        <f>F9</f>
        <v>FONTAINE D OZILLAC 1</v>
      </c>
      <c r="C35" s="129"/>
      <c r="D35" s="130"/>
      <c r="E35" s="54"/>
      <c r="F35" s="128" t="str">
        <f>B10</f>
        <v>TONNAY CHARENTE 1</v>
      </c>
      <c r="G35" s="129"/>
      <c r="H35" s="129"/>
      <c r="I35" s="129"/>
      <c r="J35" s="129"/>
      <c r="K35" s="130"/>
      <c r="L35" s="57"/>
    </row>
    <row r="36" spans="2:17" ht="12.75" customHeight="1" thickBot="1" x14ac:dyDescent="0.35">
      <c r="B36" s="138" t="str">
        <f>F11</f>
        <v>ST XANDRE 3</v>
      </c>
      <c r="C36" s="139"/>
      <c r="D36" s="169"/>
      <c r="E36" s="55"/>
      <c r="F36" s="156" t="str">
        <f>F12</f>
        <v>EXEMPT</v>
      </c>
      <c r="G36" s="157"/>
      <c r="H36" s="157"/>
      <c r="I36" s="157"/>
      <c r="J36" s="157"/>
      <c r="K36" s="158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59" t="s">
        <v>231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" customHeight="1" x14ac:dyDescent="0.3">
      <c r="B39" s="164" t="str">
        <f>B12</f>
        <v>ROCHEFORT CP 1</v>
      </c>
      <c r="C39" s="165"/>
      <c r="D39" s="166"/>
      <c r="E39" s="52"/>
      <c r="F39" s="167" t="str">
        <f>F9</f>
        <v>FONTAINE D OZILLAC 1</v>
      </c>
      <c r="G39" s="168"/>
      <c r="H39" s="168"/>
      <c r="I39" s="168"/>
      <c r="J39" s="168"/>
      <c r="K39" s="168"/>
      <c r="L39" s="56"/>
    </row>
    <row r="40" spans="2:17" ht="12.9" customHeight="1" x14ac:dyDescent="0.3">
      <c r="B40" s="150" t="str">
        <f>B9</f>
        <v>PTQ ROCHEFORTAISE 1</v>
      </c>
      <c r="C40" s="151"/>
      <c r="D40" s="152"/>
      <c r="E40" s="53"/>
      <c r="F40" s="150" t="str">
        <f>F11</f>
        <v>ST XANDRE 3</v>
      </c>
      <c r="G40" s="151"/>
      <c r="H40" s="151"/>
      <c r="I40" s="151"/>
      <c r="J40" s="151"/>
      <c r="K40" s="152"/>
      <c r="L40" s="57"/>
    </row>
    <row r="41" spans="2:17" ht="12.9" customHeight="1" x14ac:dyDescent="0.3">
      <c r="B41" s="128" t="str">
        <f>F10</f>
        <v>RIVEDOUX 1</v>
      </c>
      <c r="C41" s="129"/>
      <c r="D41" s="130"/>
      <c r="E41" s="54"/>
      <c r="F41" s="128" t="str">
        <f>B11</f>
        <v>LE THOU 1</v>
      </c>
      <c r="G41" s="129"/>
      <c r="H41" s="129"/>
      <c r="I41" s="129"/>
      <c r="J41" s="129"/>
      <c r="K41" s="130"/>
      <c r="L41" s="57"/>
    </row>
    <row r="42" spans="2:17" ht="12.9" customHeight="1" thickBot="1" x14ac:dyDescent="0.35">
      <c r="B42" s="132" t="str">
        <f>B10</f>
        <v>TONNAY CHARENTE 1</v>
      </c>
      <c r="C42" s="133"/>
      <c r="D42" s="134"/>
      <c r="E42" s="55"/>
      <c r="F42" s="156" t="str">
        <f>F12</f>
        <v>EXEMPT</v>
      </c>
      <c r="G42" s="157"/>
      <c r="H42" s="157"/>
      <c r="I42" s="157"/>
      <c r="J42" s="157"/>
      <c r="K42" s="158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59" t="s">
        <v>173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" customHeight="1" thickBot="1" x14ac:dyDescent="0.35">
      <c r="B45" s="141" t="str">
        <f>F11</f>
        <v>ST XANDRE 3</v>
      </c>
      <c r="C45" s="142"/>
      <c r="D45" s="143"/>
      <c r="E45" s="59"/>
      <c r="F45" s="144" t="str">
        <f>B10</f>
        <v>TONNAY CHARENTE 1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" customHeight="1" x14ac:dyDescent="0.3">
      <c r="B46" s="150" t="str">
        <f>F9</f>
        <v>FONTAINE D OZILLAC 1</v>
      </c>
      <c r="C46" s="151"/>
      <c r="D46" s="152"/>
      <c r="E46" s="60"/>
      <c r="F46" s="128" t="str">
        <f>B11</f>
        <v>LE THOU 1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" customHeight="1" x14ac:dyDescent="0.3">
      <c r="B47" s="128" t="str">
        <f>F10</f>
        <v>RIVEDOUX 1</v>
      </c>
      <c r="C47" s="129"/>
      <c r="D47" s="130"/>
      <c r="E47" s="61"/>
      <c r="F47" s="128" t="str">
        <f>B12</f>
        <v>ROCHEFORT CP 1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" customHeight="1" thickBot="1" x14ac:dyDescent="0.35">
      <c r="B48" s="132" t="str">
        <f>B9</f>
        <v>PTQ ROCHEFORTAISE 1</v>
      </c>
      <c r="C48" s="133"/>
      <c r="D48" s="134"/>
      <c r="E48" s="55"/>
      <c r="F48" s="135" t="str">
        <f>F12</f>
        <v>EXEMPT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RIVEDOUX 1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ROCHEFORT CP 1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PTQ ROCHEFORTAISE 1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LE THOU 1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ST XANDRE 3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>FONTAINE D OZILLAC 1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TONNAY CHARENTE 1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5">
      <c r="A60" s="25">
        <v>8</v>
      </c>
      <c r="B60" s="71" t="str">
        <f>F12</f>
        <v>EXEMPT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3"/>
    <row r="62" spans="1:38" ht="15.75" hidden="1" customHeight="1" x14ac:dyDescent="0.3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5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RIVEDOUX 1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" thickBot="1" x14ac:dyDescent="0.35">
      <c r="A67" s="78">
        <v>2</v>
      </c>
      <c r="B67" s="38" t="str">
        <v>ROCHEFORT CP 1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" thickBot="1" x14ac:dyDescent="0.35">
      <c r="A68" s="78">
        <v>3</v>
      </c>
      <c r="B68" s="38" t="str">
        <v>PTQ ROCHEFORTAISE 1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" thickBot="1" x14ac:dyDescent="0.35">
      <c r="A69" s="78">
        <v>4</v>
      </c>
      <c r="B69" s="38" t="str">
        <v>LE THOU 1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" thickBot="1" x14ac:dyDescent="0.35">
      <c r="A70" s="78">
        <v>5</v>
      </c>
      <c r="B70" s="38" t="str">
        <v>ST XANDRE 3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" thickBot="1" x14ac:dyDescent="0.35">
      <c r="A71" s="78">
        <v>6</v>
      </c>
      <c r="B71" s="38" t="str">
        <v>FONTAINE D OZILLAC 1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" thickBot="1" x14ac:dyDescent="0.35">
      <c r="A72" s="78">
        <v>7</v>
      </c>
      <c r="B72" s="38" t="str">
        <v>TONNAY CHARENTE 1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" thickBot="1" x14ac:dyDescent="0.35">
      <c r="A73" s="78">
        <v>8</v>
      </c>
      <c r="B73" s="39" t="str">
        <v>EXEMPT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3">
      <c r="B74" s="30"/>
      <c r="C74" s="30"/>
    </row>
    <row r="75" spans="1:19" ht="15.6" x14ac:dyDescent="0.3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3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82" priority="2" operator="containsText" text="Exempt">
      <formula>NOT(ISERROR(SEARCH("Exempt",B73)))</formula>
    </cfRule>
  </conditionalFormatting>
  <conditionalFormatting sqref="C60:S60">
    <cfRule type="containsText" dxfId="81" priority="3" operator="containsText" text="Exempt">
      <formula>NOT(ISERROR(SEARCH("Exempt",C60)))</formula>
    </cfRule>
  </conditionalFormatting>
  <conditionalFormatting sqref="D73:S73">
    <cfRule type="expression" dxfId="80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AL76"/>
  <sheetViews>
    <sheetView topLeftCell="B2" zoomScaleNormal="100" workbookViewId="0">
      <selection activeCell="B2" sqref="B2:Q2"/>
    </sheetView>
  </sheetViews>
  <sheetFormatPr baseColWidth="10"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86" t="s">
        <v>60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3"/>
    <row r="7" spans="2:19" ht="16.5" customHeight="1" thickBot="1" x14ac:dyDescent="0.35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" customHeight="1" thickBot="1" x14ac:dyDescent="0.35">
      <c r="B8" s="159" t="s">
        <v>174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" customHeight="1" x14ac:dyDescent="0.3">
      <c r="B9" s="181" t="s">
        <v>61</v>
      </c>
      <c r="C9" s="182"/>
      <c r="D9" s="183"/>
      <c r="E9" s="52"/>
      <c r="F9" s="184" t="s">
        <v>65</v>
      </c>
      <c r="G9" s="185"/>
      <c r="H9" s="185"/>
      <c r="I9" s="185"/>
      <c r="J9" s="185"/>
      <c r="K9" s="185"/>
      <c r="L9" s="56"/>
      <c r="N9" s="2"/>
      <c r="O9" s="174" t="s">
        <v>2</v>
      </c>
      <c r="P9" s="174"/>
      <c r="Q9" s="174"/>
      <c r="R9" s="174"/>
      <c r="S9" s="174"/>
    </row>
    <row r="10" spans="2:19" ht="12.9" customHeight="1" x14ac:dyDescent="0.3">
      <c r="B10" s="171" t="s">
        <v>62</v>
      </c>
      <c r="C10" s="172"/>
      <c r="D10" s="173"/>
      <c r="E10" s="53"/>
      <c r="F10" s="171" t="s">
        <v>66</v>
      </c>
      <c r="G10" s="172"/>
      <c r="H10" s="172"/>
      <c r="I10" s="172"/>
      <c r="J10" s="172"/>
      <c r="K10" s="173"/>
      <c r="L10" s="57"/>
      <c r="N10" s="3"/>
      <c r="O10" s="174" t="s">
        <v>3</v>
      </c>
      <c r="P10" s="174"/>
      <c r="Q10" s="174"/>
      <c r="R10" s="174"/>
      <c r="S10" s="174"/>
    </row>
    <row r="11" spans="2:19" ht="12.9" customHeight="1" x14ac:dyDescent="0.3">
      <c r="B11" s="171" t="s">
        <v>63</v>
      </c>
      <c r="C11" s="172"/>
      <c r="D11" s="173"/>
      <c r="E11" s="54"/>
      <c r="F11" s="171" t="s">
        <v>67</v>
      </c>
      <c r="G11" s="172"/>
      <c r="H11" s="172"/>
      <c r="I11" s="172"/>
      <c r="J11" s="172"/>
      <c r="K11" s="173"/>
      <c r="L11" s="57"/>
      <c r="N11" s="4"/>
      <c r="O11" s="174" t="s">
        <v>4</v>
      </c>
      <c r="P11" s="174"/>
      <c r="Q11" s="174"/>
      <c r="R11" s="174"/>
      <c r="S11" s="174"/>
    </row>
    <row r="12" spans="2:19" ht="12.9" customHeight="1" thickBot="1" x14ac:dyDescent="0.35">
      <c r="B12" s="175" t="s">
        <v>64</v>
      </c>
      <c r="C12" s="176"/>
      <c r="D12" s="177"/>
      <c r="E12" s="55"/>
      <c r="F12" s="178" t="s">
        <v>68</v>
      </c>
      <c r="G12" s="179"/>
      <c r="H12" s="179"/>
      <c r="I12" s="179"/>
      <c r="J12" s="179"/>
      <c r="K12" s="180"/>
      <c r="L12" s="58"/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59" t="s">
        <v>174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" customHeight="1" x14ac:dyDescent="0.3">
      <c r="B15" s="167" t="str">
        <f>F9</f>
        <v>SAUJON VAUX 2</v>
      </c>
      <c r="C15" s="168"/>
      <c r="D15" s="170"/>
      <c r="E15" s="52"/>
      <c r="F15" s="150" t="str">
        <f>F11</f>
        <v>MONTENDRE 1</v>
      </c>
      <c r="G15" s="151"/>
      <c r="H15" s="151"/>
      <c r="I15" s="151"/>
      <c r="J15" s="151"/>
      <c r="K15" s="152"/>
      <c r="L15" s="56"/>
    </row>
    <row r="16" spans="2:19" ht="12.9" customHeight="1" x14ac:dyDescent="0.3">
      <c r="B16" s="150" t="str">
        <f>B9</f>
        <v>BREUILLET 1</v>
      </c>
      <c r="C16" s="151"/>
      <c r="D16" s="152"/>
      <c r="E16" s="53"/>
      <c r="F16" s="150" t="str">
        <f>B11</f>
        <v>FONTAINE D OZILLAC 2</v>
      </c>
      <c r="G16" s="151"/>
      <c r="H16" s="151"/>
      <c r="I16" s="151"/>
      <c r="J16" s="151"/>
      <c r="K16" s="152"/>
      <c r="L16" s="57"/>
    </row>
    <row r="17" spans="2:12" ht="12.9" customHeight="1" x14ac:dyDescent="0.3">
      <c r="B17" s="150" t="str">
        <f>B10</f>
        <v>DOLUS OLERON 1</v>
      </c>
      <c r="C17" s="151"/>
      <c r="D17" s="152"/>
      <c r="E17" s="54"/>
      <c r="F17" s="150" t="str">
        <f>B12</f>
        <v>LES GONDS 2</v>
      </c>
      <c r="G17" s="151"/>
      <c r="H17" s="151"/>
      <c r="I17" s="151"/>
      <c r="J17" s="151"/>
      <c r="K17" s="152"/>
      <c r="L17" s="57"/>
    </row>
    <row r="18" spans="2:12" ht="12.9" customHeight="1" thickBot="1" x14ac:dyDescent="0.35">
      <c r="B18" s="132" t="str">
        <f>F10</f>
        <v>BUSSAC FORET 2</v>
      </c>
      <c r="C18" s="133"/>
      <c r="D18" s="134"/>
      <c r="E18" s="55"/>
      <c r="F18" s="156" t="str">
        <f>F12</f>
        <v>PORT DES BARQUES 1</v>
      </c>
      <c r="G18" s="157"/>
      <c r="H18" s="157"/>
      <c r="I18" s="157"/>
      <c r="J18" s="157"/>
      <c r="K18" s="158"/>
      <c r="L18" s="58"/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59" t="s">
        <v>175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" customHeight="1" x14ac:dyDescent="0.3">
      <c r="B21" s="164" t="str">
        <f>B10</f>
        <v>DOLUS OLERON 1</v>
      </c>
      <c r="C21" s="165"/>
      <c r="D21" s="166"/>
      <c r="E21" s="52"/>
      <c r="F21" s="167" t="str">
        <f>B11</f>
        <v>FONTAINE D OZILLAC 2</v>
      </c>
      <c r="G21" s="168"/>
      <c r="H21" s="168"/>
      <c r="I21" s="168"/>
      <c r="J21" s="168"/>
      <c r="K21" s="168"/>
      <c r="L21" s="56"/>
    </row>
    <row r="22" spans="2:12" ht="12.9" customHeight="1" x14ac:dyDescent="0.3">
      <c r="B22" s="150" t="str">
        <f>B9</f>
        <v>BREUILLET 1</v>
      </c>
      <c r="C22" s="151"/>
      <c r="D22" s="152"/>
      <c r="E22" s="53"/>
      <c r="F22" s="150" t="str">
        <f>B12</f>
        <v>LES GONDS 2</v>
      </c>
      <c r="G22" s="151"/>
      <c r="H22" s="151"/>
      <c r="I22" s="151"/>
      <c r="J22" s="151"/>
      <c r="K22" s="152"/>
      <c r="L22" s="57"/>
    </row>
    <row r="23" spans="2:12" ht="12.9" customHeight="1" x14ac:dyDescent="0.3">
      <c r="B23" s="150" t="str">
        <f>F10</f>
        <v>BUSSAC FORET 2</v>
      </c>
      <c r="C23" s="151"/>
      <c r="D23" s="152"/>
      <c r="E23" s="54"/>
      <c r="F23" s="150" t="str">
        <f>F11</f>
        <v>MONTENDRE 1</v>
      </c>
      <c r="G23" s="151"/>
      <c r="H23" s="151"/>
      <c r="I23" s="151"/>
      <c r="J23" s="151"/>
      <c r="K23" s="152"/>
      <c r="L23" s="57"/>
    </row>
    <row r="24" spans="2:12" ht="12.9" customHeight="1" thickBot="1" x14ac:dyDescent="0.35">
      <c r="B24" s="132" t="str">
        <f>F9</f>
        <v>SAUJON VAUX 2</v>
      </c>
      <c r="C24" s="133"/>
      <c r="D24" s="134"/>
      <c r="E24" s="55"/>
      <c r="F24" s="156" t="str">
        <f>F12</f>
        <v>PORT DES BARQUES 1</v>
      </c>
      <c r="G24" s="157"/>
      <c r="H24" s="157"/>
      <c r="I24" s="157"/>
      <c r="J24" s="157"/>
      <c r="K24" s="158"/>
      <c r="L24" s="58"/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59" t="s">
        <v>175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" customHeight="1" x14ac:dyDescent="0.3">
      <c r="B27" s="141" t="str">
        <f>F10</f>
        <v>BUSSAC FORET 2</v>
      </c>
      <c r="C27" s="142"/>
      <c r="D27" s="143"/>
      <c r="E27" s="52"/>
      <c r="F27" s="167" t="str">
        <f>F9</f>
        <v>SAUJON VAUX 2</v>
      </c>
      <c r="G27" s="168"/>
      <c r="H27" s="168"/>
      <c r="I27" s="168"/>
      <c r="J27" s="168"/>
      <c r="K27" s="168"/>
      <c r="L27" s="56"/>
    </row>
    <row r="28" spans="2:12" ht="12.9" customHeight="1" x14ac:dyDescent="0.3">
      <c r="B28" s="150" t="str">
        <f>B9</f>
        <v>BREUILLET 1</v>
      </c>
      <c r="C28" s="151"/>
      <c r="D28" s="152"/>
      <c r="E28" s="53"/>
      <c r="F28" s="128" t="str">
        <f>B10</f>
        <v>DOLUS OLERON 1</v>
      </c>
      <c r="G28" s="129"/>
      <c r="H28" s="129"/>
      <c r="I28" s="129"/>
      <c r="J28" s="129"/>
      <c r="K28" s="130"/>
      <c r="L28" s="57"/>
    </row>
    <row r="29" spans="2:12" ht="12.9" customHeight="1" x14ac:dyDescent="0.3">
      <c r="B29" s="128" t="str">
        <f>F11</f>
        <v>MONTENDRE 1</v>
      </c>
      <c r="C29" s="129"/>
      <c r="D29" s="130"/>
      <c r="E29" s="54"/>
      <c r="F29" s="128" t="str">
        <f>B12</f>
        <v>LES GONDS 2</v>
      </c>
      <c r="G29" s="129"/>
      <c r="H29" s="129"/>
      <c r="I29" s="129"/>
      <c r="J29" s="129"/>
      <c r="K29" s="130"/>
      <c r="L29" s="57"/>
    </row>
    <row r="30" spans="2:12" ht="12.9" customHeight="1" thickBot="1" x14ac:dyDescent="0.35">
      <c r="B30" s="132" t="str">
        <f>B11</f>
        <v>FONTAINE D OZILLAC 2</v>
      </c>
      <c r="C30" s="133"/>
      <c r="D30" s="134"/>
      <c r="E30" s="55"/>
      <c r="F30" s="156" t="str">
        <f>F12</f>
        <v>PORT DES BARQUES 1</v>
      </c>
      <c r="G30" s="157"/>
      <c r="H30" s="157"/>
      <c r="I30" s="157"/>
      <c r="J30" s="157"/>
      <c r="K30" s="158"/>
      <c r="L30" s="58"/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59" t="s">
        <v>166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" customHeight="1" x14ac:dyDescent="0.3">
      <c r="B33" s="164" t="str">
        <f>B11</f>
        <v>FONTAINE D OZILLAC 2</v>
      </c>
      <c r="C33" s="165"/>
      <c r="D33" s="166"/>
      <c r="E33" s="52"/>
      <c r="F33" s="128" t="str">
        <f>B12</f>
        <v>LES GONDS 2</v>
      </c>
      <c r="G33" s="129"/>
      <c r="H33" s="129"/>
      <c r="I33" s="129"/>
      <c r="J33" s="129"/>
      <c r="K33" s="130"/>
      <c r="L33" s="56"/>
    </row>
    <row r="34" spans="2:17" ht="12.9" customHeight="1" x14ac:dyDescent="0.3">
      <c r="B34" s="150" t="str">
        <f>B9</f>
        <v>BREUILLET 1</v>
      </c>
      <c r="C34" s="151"/>
      <c r="D34" s="152"/>
      <c r="E34" s="53"/>
      <c r="F34" s="150" t="str">
        <f>F10</f>
        <v>BUSSAC FORET 2</v>
      </c>
      <c r="G34" s="151"/>
      <c r="H34" s="151"/>
      <c r="I34" s="151"/>
      <c r="J34" s="151"/>
      <c r="K34" s="152"/>
      <c r="L34" s="57"/>
    </row>
    <row r="35" spans="2:17" ht="12.9" customHeight="1" x14ac:dyDescent="0.3">
      <c r="B35" s="128" t="str">
        <f>F9</f>
        <v>SAUJON VAUX 2</v>
      </c>
      <c r="C35" s="129"/>
      <c r="D35" s="130"/>
      <c r="E35" s="54"/>
      <c r="F35" s="128" t="str">
        <f>B10</f>
        <v>DOLUS OLERON 1</v>
      </c>
      <c r="G35" s="129"/>
      <c r="H35" s="129"/>
      <c r="I35" s="129"/>
      <c r="J35" s="129"/>
      <c r="K35" s="130"/>
      <c r="L35" s="57"/>
    </row>
    <row r="36" spans="2:17" ht="12.75" customHeight="1" thickBot="1" x14ac:dyDescent="0.35">
      <c r="B36" s="138" t="str">
        <f>F11</f>
        <v>MONTENDRE 1</v>
      </c>
      <c r="C36" s="139"/>
      <c r="D36" s="169"/>
      <c r="E36" s="55"/>
      <c r="F36" s="156" t="str">
        <f>F12</f>
        <v>PORT DES BARQUES 1</v>
      </c>
      <c r="G36" s="157"/>
      <c r="H36" s="157"/>
      <c r="I36" s="157"/>
      <c r="J36" s="157"/>
      <c r="K36" s="158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59" t="s">
        <v>166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" customHeight="1" x14ac:dyDescent="0.3">
      <c r="B39" s="164" t="str">
        <f>B12</f>
        <v>LES GONDS 2</v>
      </c>
      <c r="C39" s="165"/>
      <c r="D39" s="166"/>
      <c r="E39" s="52"/>
      <c r="F39" s="167" t="str">
        <f>F9</f>
        <v>SAUJON VAUX 2</v>
      </c>
      <c r="G39" s="168"/>
      <c r="H39" s="168"/>
      <c r="I39" s="168"/>
      <c r="J39" s="168"/>
      <c r="K39" s="168"/>
      <c r="L39" s="56"/>
    </row>
    <row r="40" spans="2:17" ht="12.9" customHeight="1" x14ac:dyDescent="0.3">
      <c r="B40" s="150" t="str">
        <f>B9</f>
        <v>BREUILLET 1</v>
      </c>
      <c r="C40" s="151"/>
      <c r="D40" s="152"/>
      <c r="E40" s="53"/>
      <c r="F40" s="150" t="str">
        <f>F11</f>
        <v>MONTENDRE 1</v>
      </c>
      <c r="G40" s="151"/>
      <c r="H40" s="151"/>
      <c r="I40" s="151"/>
      <c r="J40" s="151"/>
      <c r="K40" s="152"/>
      <c r="L40" s="57"/>
    </row>
    <row r="41" spans="2:17" ht="12.9" customHeight="1" x14ac:dyDescent="0.3">
      <c r="B41" s="128" t="str">
        <f>F10</f>
        <v>BUSSAC FORET 2</v>
      </c>
      <c r="C41" s="129"/>
      <c r="D41" s="130"/>
      <c r="E41" s="54"/>
      <c r="F41" s="128" t="str">
        <f>B11</f>
        <v>FONTAINE D OZILLAC 2</v>
      </c>
      <c r="G41" s="129"/>
      <c r="H41" s="129"/>
      <c r="I41" s="129"/>
      <c r="J41" s="129"/>
      <c r="K41" s="130"/>
      <c r="L41" s="57"/>
    </row>
    <row r="42" spans="2:17" ht="12.9" customHeight="1" thickBot="1" x14ac:dyDescent="0.35">
      <c r="B42" s="132" t="str">
        <f>B10</f>
        <v>DOLUS OLERON 1</v>
      </c>
      <c r="C42" s="133"/>
      <c r="D42" s="134"/>
      <c r="E42" s="55"/>
      <c r="F42" s="156" t="str">
        <f>F12</f>
        <v>PORT DES BARQUES 1</v>
      </c>
      <c r="G42" s="157"/>
      <c r="H42" s="157"/>
      <c r="I42" s="157"/>
      <c r="J42" s="157"/>
      <c r="K42" s="158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59" t="s">
        <v>176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" customHeight="1" thickBot="1" x14ac:dyDescent="0.35">
      <c r="B45" s="141" t="str">
        <f>F11</f>
        <v>MONTENDRE 1</v>
      </c>
      <c r="C45" s="142"/>
      <c r="D45" s="143"/>
      <c r="E45" s="59"/>
      <c r="F45" s="144" t="str">
        <f>B10</f>
        <v>DOLUS OLERON 1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" customHeight="1" x14ac:dyDescent="0.3">
      <c r="B46" s="150" t="str">
        <f>F9</f>
        <v>SAUJON VAUX 2</v>
      </c>
      <c r="C46" s="151"/>
      <c r="D46" s="152"/>
      <c r="E46" s="60"/>
      <c r="F46" s="128" t="str">
        <f>B11</f>
        <v>FONTAINE D OZILLAC 2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" customHeight="1" x14ac:dyDescent="0.3">
      <c r="B47" s="128" t="str">
        <f>F10</f>
        <v>BUSSAC FORET 2</v>
      </c>
      <c r="C47" s="129"/>
      <c r="D47" s="130"/>
      <c r="E47" s="61"/>
      <c r="F47" s="128" t="str">
        <f>B12</f>
        <v>LES GONDS 2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" customHeight="1" thickBot="1" x14ac:dyDescent="0.35">
      <c r="B48" s="132" t="str">
        <f>B9</f>
        <v>BREUILLET 1</v>
      </c>
      <c r="C48" s="133"/>
      <c r="D48" s="134"/>
      <c r="E48" s="55"/>
      <c r="F48" s="135" t="str">
        <f>F12</f>
        <v>PORT DES BARQUES 1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BUSSAC FORET 2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LES GONDS 2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BREUILLET 1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FONTAINE D OZILLAC 2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MONTENDRE 1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>SAUJON VAUX 2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DOLUS OLERON 1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5">
      <c r="A60" s="25">
        <v>8</v>
      </c>
      <c r="B60" s="71" t="str">
        <f>F12</f>
        <v>PORT DES BARQUES 1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3"/>
    <row r="62" spans="1:38" ht="15.75" hidden="1" customHeight="1" x14ac:dyDescent="0.3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5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BUSSAC FORET 2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" thickBot="1" x14ac:dyDescent="0.35">
      <c r="A67" s="78">
        <v>2</v>
      </c>
      <c r="B67" s="38" t="str">
        <v>LES GONDS 2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" thickBot="1" x14ac:dyDescent="0.35">
      <c r="A68" s="78">
        <v>3</v>
      </c>
      <c r="B68" s="38" t="str">
        <v>BREUILLET 1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" thickBot="1" x14ac:dyDescent="0.35">
      <c r="A69" s="78">
        <v>4</v>
      </c>
      <c r="B69" s="38" t="str">
        <v>FONTAINE D OZILLAC 2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" thickBot="1" x14ac:dyDescent="0.35">
      <c r="A70" s="78">
        <v>5</v>
      </c>
      <c r="B70" s="38" t="str">
        <v>MONTENDRE 1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" thickBot="1" x14ac:dyDescent="0.35">
      <c r="A71" s="78">
        <v>6</v>
      </c>
      <c r="B71" s="38" t="str">
        <v>SAUJON VAUX 2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" thickBot="1" x14ac:dyDescent="0.35">
      <c r="A72" s="78">
        <v>7</v>
      </c>
      <c r="B72" s="38" t="str">
        <v>DOLUS OLERON 1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" thickBot="1" x14ac:dyDescent="0.35">
      <c r="A73" s="78">
        <v>8</v>
      </c>
      <c r="B73" s="39" t="str">
        <v>PORT DES BARQUES 1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3">
      <c r="B74" s="30"/>
      <c r="C74" s="30"/>
    </row>
    <row r="75" spans="1:19" ht="15.6" x14ac:dyDescent="0.3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3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79" priority="2" operator="containsText" text="Exempt">
      <formula>NOT(ISERROR(SEARCH("Exempt",B73)))</formula>
    </cfRule>
  </conditionalFormatting>
  <conditionalFormatting sqref="C60:S60">
    <cfRule type="containsText" dxfId="78" priority="3" operator="containsText" text="Exempt">
      <formula>NOT(ISERROR(SEARCH("Exempt",C60)))</formula>
    </cfRule>
  </conditionalFormatting>
  <conditionalFormatting sqref="D73:S73">
    <cfRule type="expression" dxfId="77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AL76"/>
  <sheetViews>
    <sheetView topLeftCell="B2" zoomScaleNormal="100" workbookViewId="0">
      <selection activeCell="B2" sqref="B2:Q2"/>
    </sheetView>
  </sheetViews>
  <sheetFormatPr baseColWidth="10"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86" t="s">
        <v>69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3"/>
    <row r="7" spans="2:19" ht="16.5" customHeight="1" thickBot="1" x14ac:dyDescent="0.35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" customHeight="1" thickBot="1" x14ac:dyDescent="0.35">
      <c r="B8" s="159" t="s">
        <v>177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" customHeight="1" x14ac:dyDescent="0.3">
      <c r="B9" s="181" t="s">
        <v>70</v>
      </c>
      <c r="C9" s="182"/>
      <c r="D9" s="183"/>
      <c r="E9" s="52"/>
      <c r="F9" s="184" t="s">
        <v>74</v>
      </c>
      <c r="G9" s="185"/>
      <c r="H9" s="185"/>
      <c r="I9" s="185"/>
      <c r="J9" s="185"/>
      <c r="K9" s="185"/>
      <c r="L9" s="56"/>
      <c r="N9" s="2"/>
      <c r="O9" s="174" t="s">
        <v>2</v>
      </c>
      <c r="P9" s="174"/>
      <c r="Q9" s="174"/>
      <c r="R9" s="174"/>
      <c r="S9" s="174"/>
    </row>
    <row r="10" spans="2:19" ht="12.9" customHeight="1" x14ac:dyDescent="0.3">
      <c r="B10" s="171" t="s">
        <v>71</v>
      </c>
      <c r="C10" s="172"/>
      <c r="D10" s="173"/>
      <c r="E10" s="53"/>
      <c r="F10" s="171" t="s">
        <v>75</v>
      </c>
      <c r="G10" s="172"/>
      <c r="H10" s="172"/>
      <c r="I10" s="172"/>
      <c r="J10" s="172"/>
      <c r="K10" s="173"/>
      <c r="L10" s="57"/>
      <c r="N10" s="3"/>
      <c r="O10" s="174" t="s">
        <v>3</v>
      </c>
      <c r="P10" s="174"/>
      <c r="Q10" s="174"/>
      <c r="R10" s="174"/>
      <c r="S10" s="174"/>
    </row>
    <row r="11" spans="2:19" ht="12.9" customHeight="1" x14ac:dyDescent="0.3">
      <c r="B11" s="171" t="s">
        <v>72</v>
      </c>
      <c r="C11" s="172"/>
      <c r="D11" s="173"/>
      <c r="E11" s="54"/>
      <c r="F11" s="171" t="s">
        <v>76</v>
      </c>
      <c r="G11" s="172"/>
      <c r="H11" s="172"/>
      <c r="I11" s="172"/>
      <c r="J11" s="172"/>
      <c r="K11" s="173"/>
      <c r="L11" s="57"/>
      <c r="N11" s="4"/>
      <c r="O11" s="174" t="s">
        <v>4</v>
      </c>
      <c r="P11" s="174"/>
      <c r="Q11" s="174"/>
      <c r="R11" s="174"/>
      <c r="S11" s="174"/>
    </row>
    <row r="12" spans="2:19" ht="12.9" customHeight="1" thickBot="1" x14ac:dyDescent="0.35">
      <c r="B12" s="175" t="s">
        <v>73</v>
      </c>
      <c r="C12" s="176"/>
      <c r="D12" s="177"/>
      <c r="E12" s="55"/>
      <c r="F12" s="178" t="s">
        <v>77</v>
      </c>
      <c r="G12" s="179"/>
      <c r="H12" s="179"/>
      <c r="I12" s="179"/>
      <c r="J12" s="179"/>
      <c r="K12" s="180"/>
      <c r="L12" s="58"/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59" t="s">
        <v>177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" customHeight="1" x14ac:dyDescent="0.3">
      <c r="B15" s="167" t="str">
        <f>F9</f>
        <v>MONTENDRE 2</v>
      </c>
      <c r="C15" s="168"/>
      <c r="D15" s="170"/>
      <c r="E15" s="52"/>
      <c r="F15" s="150" t="str">
        <f>F11</f>
        <v>MATHA 1</v>
      </c>
      <c r="G15" s="151"/>
      <c r="H15" s="151"/>
      <c r="I15" s="151"/>
      <c r="J15" s="151"/>
      <c r="K15" s="152"/>
      <c r="L15" s="56"/>
    </row>
    <row r="16" spans="2:19" ht="12.9" customHeight="1" x14ac:dyDescent="0.3">
      <c r="B16" s="150" t="str">
        <f>B9</f>
        <v>ST JULIEN ESCAP 1</v>
      </c>
      <c r="C16" s="151"/>
      <c r="D16" s="152"/>
      <c r="E16" s="53"/>
      <c r="F16" s="150" t="str">
        <f>B11</f>
        <v>JONZAC 3</v>
      </c>
      <c r="G16" s="151"/>
      <c r="H16" s="151"/>
      <c r="I16" s="151"/>
      <c r="J16" s="151"/>
      <c r="K16" s="152"/>
      <c r="L16" s="57"/>
    </row>
    <row r="17" spans="2:12" ht="12.9" customHeight="1" x14ac:dyDescent="0.3">
      <c r="B17" s="150" t="str">
        <f>B10</f>
        <v>ST GEORGES DIDONNE 2</v>
      </c>
      <c r="C17" s="151"/>
      <c r="D17" s="152"/>
      <c r="E17" s="54"/>
      <c r="F17" s="150" t="str">
        <f>B12</f>
        <v>FONTAINE D OZILLAC 3</v>
      </c>
      <c r="G17" s="151"/>
      <c r="H17" s="151"/>
      <c r="I17" s="151"/>
      <c r="J17" s="151"/>
      <c r="K17" s="152"/>
      <c r="L17" s="57"/>
    </row>
    <row r="18" spans="2:12" ht="12.9" customHeight="1" thickBot="1" x14ac:dyDescent="0.35">
      <c r="B18" s="132" t="str">
        <f>F10</f>
        <v>GEMOZAC 1</v>
      </c>
      <c r="C18" s="133"/>
      <c r="D18" s="134"/>
      <c r="E18" s="55"/>
      <c r="F18" s="156" t="str">
        <f>F12</f>
        <v>MARENNES 1</v>
      </c>
      <c r="G18" s="157"/>
      <c r="H18" s="157"/>
      <c r="I18" s="157"/>
      <c r="J18" s="157"/>
      <c r="K18" s="158"/>
      <c r="L18" s="58"/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59" t="s">
        <v>163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" customHeight="1" x14ac:dyDescent="0.3">
      <c r="B21" s="164" t="str">
        <f>B10</f>
        <v>ST GEORGES DIDONNE 2</v>
      </c>
      <c r="C21" s="165"/>
      <c r="D21" s="166"/>
      <c r="E21" s="52"/>
      <c r="F21" s="167" t="str">
        <f>B11</f>
        <v>JONZAC 3</v>
      </c>
      <c r="G21" s="168"/>
      <c r="H21" s="168"/>
      <c r="I21" s="168"/>
      <c r="J21" s="168"/>
      <c r="K21" s="168"/>
      <c r="L21" s="56"/>
    </row>
    <row r="22" spans="2:12" ht="12.9" customHeight="1" x14ac:dyDescent="0.3">
      <c r="B22" s="150" t="str">
        <f>B9</f>
        <v>ST JULIEN ESCAP 1</v>
      </c>
      <c r="C22" s="151"/>
      <c r="D22" s="152"/>
      <c r="E22" s="53"/>
      <c r="F22" s="150" t="str">
        <f>B12</f>
        <v>FONTAINE D OZILLAC 3</v>
      </c>
      <c r="G22" s="151"/>
      <c r="H22" s="151"/>
      <c r="I22" s="151"/>
      <c r="J22" s="151"/>
      <c r="K22" s="152"/>
      <c r="L22" s="57"/>
    </row>
    <row r="23" spans="2:12" ht="12.9" customHeight="1" x14ac:dyDescent="0.3">
      <c r="B23" s="150" t="str">
        <f>F10</f>
        <v>GEMOZAC 1</v>
      </c>
      <c r="C23" s="151"/>
      <c r="D23" s="152"/>
      <c r="E23" s="54"/>
      <c r="F23" s="150" t="str">
        <f>F11</f>
        <v>MATHA 1</v>
      </c>
      <c r="G23" s="151"/>
      <c r="H23" s="151"/>
      <c r="I23" s="151"/>
      <c r="J23" s="151"/>
      <c r="K23" s="152"/>
      <c r="L23" s="57"/>
    </row>
    <row r="24" spans="2:12" ht="12.9" customHeight="1" thickBot="1" x14ac:dyDescent="0.35">
      <c r="B24" s="132" t="str">
        <f>F9</f>
        <v>MONTENDRE 2</v>
      </c>
      <c r="C24" s="133"/>
      <c r="D24" s="134"/>
      <c r="E24" s="55"/>
      <c r="F24" s="156" t="str">
        <f>F12</f>
        <v>MARENNES 1</v>
      </c>
      <c r="G24" s="157"/>
      <c r="H24" s="157"/>
      <c r="I24" s="157"/>
      <c r="J24" s="157"/>
      <c r="K24" s="158"/>
      <c r="L24" s="58"/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59" t="s">
        <v>163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" customHeight="1" x14ac:dyDescent="0.3">
      <c r="B27" s="141" t="str">
        <f>F10</f>
        <v>GEMOZAC 1</v>
      </c>
      <c r="C27" s="142"/>
      <c r="D27" s="143"/>
      <c r="E27" s="52"/>
      <c r="F27" s="167" t="str">
        <f>F9</f>
        <v>MONTENDRE 2</v>
      </c>
      <c r="G27" s="168"/>
      <c r="H27" s="168"/>
      <c r="I27" s="168"/>
      <c r="J27" s="168"/>
      <c r="K27" s="168"/>
      <c r="L27" s="56"/>
    </row>
    <row r="28" spans="2:12" ht="12.9" customHeight="1" x14ac:dyDescent="0.3">
      <c r="B28" s="150" t="str">
        <f>B9</f>
        <v>ST JULIEN ESCAP 1</v>
      </c>
      <c r="C28" s="151"/>
      <c r="D28" s="152"/>
      <c r="E28" s="53"/>
      <c r="F28" s="128" t="str">
        <f>B10</f>
        <v>ST GEORGES DIDONNE 2</v>
      </c>
      <c r="G28" s="129"/>
      <c r="H28" s="129"/>
      <c r="I28" s="129"/>
      <c r="J28" s="129"/>
      <c r="K28" s="130"/>
      <c r="L28" s="57"/>
    </row>
    <row r="29" spans="2:12" ht="12.9" customHeight="1" x14ac:dyDescent="0.3">
      <c r="B29" s="128" t="str">
        <f>F11</f>
        <v>MATHA 1</v>
      </c>
      <c r="C29" s="129"/>
      <c r="D29" s="130"/>
      <c r="E29" s="54"/>
      <c r="F29" s="128" t="str">
        <f>B12</f>
        <v>FONTAINE D OZILLAC 3</v>
      </c>
      <c r="G29" s="129"/>
      <c r="H29" s="129"/>
      <c r="I29" s="129"/>
      <c r="J29" s="129"/>
      <c r="K29" s="130"/>
      <c r="L29" s="57"/>
    </row>
    <row r="30" spans="2:12" ht="12.9" customHeight="1" thickBot="1" x14ac:dyDescent="0.35">
      <c r="B30" s="132" t="str">
        <f>B11</f>
        <v>JONZAC 3</v>
      </c>
      <c r="C30" s="133"/>
      <c r="D30" s="134"/>
      <c r="E30" s="55"/>
      <c r="F30" s="156" t="str">
        <f>F12</f>
        <v>MARENNES 1</v>
      </c>
      <c r="G30" s="157"/>
      <c r="H30" s="157"/>
      <c r="I30" s="157"/>
      <c r="J30" s="157"/>
      <c r="K30" s="158"/>
      <c r="L30" s="58"/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59" t="s">
        <v>178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" customHeight="1" x14ac:dyDescent="0.3">
      <c r="B33" s="164" t="str">
        <f>B11</f>
        <v>JONZAC 3</v>
      </c>
      <c r="C33" s="165"/>
      <c r="D33" s="166"/>
      <c r="E33" s="52"/>
      <c r="F33" s="128" t="str">
        <f>B12</f>
        <v>FONTAINE D OZILLAC 3</v>
      </c>
      <c r="G33" s="129"/>
      <c r="H33" s="129"/>
      <c r="I33" s="129"/>
      <c r="J33" s="129"/>
      <c r="K33" s="130"/>
      <c r="L33" s="56"/>
    </row>
    <row r="34" spans="2:17" ht="12.9" customHeight="1" x14ac:dyDescent="0.3">
      <c r="B34" s="150" t="str">
        <f>B9</f>
        <v>ST JULIEN ESCAP 1</v>
      </c>
      <c r="C34" s="151"/>
      <c r="D34" s="152"/>
      <c r="E34" s="53"/>
      <c r="F34" s="150" t="str">
        <f>F10</f>
        <v>GEMOZAC 1</v>
      </c>
      <c r="G34" s="151"/>
      <c r="H34" s="151"/>
      <c r="I34" s="151"/>
      <c r="J34" s="151"/>
      <c r="K34" s="152"/>
      <c r="L34" s="57"/>
    </row>
    <row r="35" spans="2:17" ht="12.9" customHeight="1" x14ac:dyDescent="0.3">
      <c r="B35" s="128" t="str">
        <f>F9</f>
        <v>MONTENDRE 2</v>
      </c>
      <c r="C35" s="129"/>
      <c r="D35" s="130"/>
      <c r="E35" s="54"/>
      <c r="F35" s="128" t="str">
        <f>B10</f>
        <v>ST GEORGES DIDONNE 2</v>
      </c>
      <c r="G35" s="129"/>
      <c r="H35" s="129"/>
      <c r="I35" s="129"/>
      <c r="J35" s="129"/>
      <c r="K35" s="130"/>
      <c r="L35" s="57"/>
    </row>
    <row r="36" spans="2:17" ht="12.75" customHeight="1" thickBot="1" x14ac:dyDescent="0.35">
      <c r="B36" s="138" t="str">
        <f>F11</f>
        <v>MATHA 1</v>
      </c>
      <c r="C36" s="139"/>
      <c r="D36" s="169"/>
      <c r="E36" s="55"/>
      <c r="F36" s="156" t="str">
        <f>F12</f>
        <v>MARENNES 1</v>
      </c>
      <c r="G36" s="157"/>
      <c r="H36" s="157"/>
      <c r="I36" s="157"/>
      <c r="J36" s="157"/>
      <c r="K36" s="158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59" t="s">
        <v>178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" customHeight="1" x14ac:dyDescent="0.3">
      <c r="B39" s="164" t="str">
        <f>B12</f>
        <v>FONTAINE D OZILLAC 3</v>
      </c>
      <c r="C39" s="165"/>
      <c r="D39" s="166"/>
      <c r="E39" s="52"/>
      <c r="F39" s="167" t="str">
        <f>F9</f>
        <v>MONTENDRE 2</v>
      </c>
      <c r="G39" s="168"/>
      <c r="H39" s="168"/>
      <c r="I39" s="168"/>
      <c r="J39" s="168"/>
      <c r="K39" s="168"/>
      <c r="L39" s="56"/>
    </row>
    <row r="40" spans="2:17" ht="12.9" customHeight="1" x14ac:dyDescent="0.3">
      <c r="B40" s="150" t="str">
        <f>B9</f>
        <v>ST JULIEN ESCAP 1</v>
      </c>
      <c r="C40" s="151"/>
      <c r="D40" s="152"/>
      <c r="E40" s="53"/>
      <c r="F40" s="150" t="str">
        <f>F11</f>
        <v>MATHA 1</v>
      </c>
      <c r="G40" s="151"/>
      <c r="H40" s="151"/>
      <c r="I40" s="151"/>
      <c r="J40" s="151"/>
      <c r="K40" s="152"/>
      <c r="L40" s="57"/>
    </row>
    <row r="41" spans="2:17" ht="12.9" customHeight="1" x14ac:dyDescent="0.3">
      <c r="B41" s="128" t="str">
        <f>F10</f>
        <v>GEMOZAC 1</v>
      </c>
      <c r="C41" s="129"/>
      <c r="D41" s="130"/>
      <c r="E41" s="54"/>
      <c r="F41" s="128" t="str">
        <f>B11</f>
        <v>JONZAC 3</v>
      </c>
      <c r="G41" s="129"/>
      <c r="H41" s="129"/>
      <c r="I41" s="129"/>
      <c r="J41" s="129"/>
      <c r="K41" s="130"/>
      <c r="L41" s="57"/>
    </row>
    <row r="42" spans="2:17" ht="12.9" customHeight="1" thickBot="1" x14ac:dyDescent="0.35">
      <c r="B42" s="132" t="str">
        <f>B10</f>
        <v>ST GEORGES DIDONNE 2</v>
      </c>
      <c r="C42" s="133"/>
      <c r="D42" s="134"/>
      <c r="E42" s="55"/>
      <c r="F42" s="156" t="str">
        <f>F12</f>
        <v>MARENNES 1</v>
      </c>
      <c r="G42" s="157"/>
      <c r="H42" s="157"/>
      <c r="I42" s="157"/>
      <c r="J42" s="157"/>
      <c r="K42" s="158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59" t="s">
        <v>179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" customHeight="1" thickBot="1" x14ac:dyDescent="0.35">
      <c r="B45" s="141" t="str">
        <f>F11</f>
        <v>MATHA 1</v>
      </c>
      <c r="C45" s="142"/>
      <c r="D45" s="143"/>
      <c r="E45" s="59"/>
      <c r="F45" s="144" t="str">
        <f>B10</f>
        <v>ST GEORGES DIDONNE 2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" customHeight="1" x14ac:dyDescent="0.3">
      <c r="B46" s="150" t="str">
        <f>F9</f>
        <v>MONTENDRE 2</v>
      </c>
      <c r="C46" s="151"/>
      <c r="D46" s="152"/>
      <c r="E46" s="60"/>
      <c r="F46" s="128" t="str">
        <f>B11</f>
        <v>JONZAC 3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" customHeight="1" x14ac:dyDescent="0.3">
      <c r="B47" s="128" t="str">
        <f>F10</f>
        <v>GEMOZAC 1</v>
      </c>
      <c r="C47" s="129"/>
      <c r="D47" s="130"/>
      <c r="E47" s="61"/>
      <c r="F47" s="128" t="str">
        <f>B12</f>
        <v>FONTAINE D OZILLAC 3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" customHeight="1" thickBot="1" x14ac:dyDescent="0.35">
      <c r="B48" s="132" t="str">
        <f>B9</f>
        <v>ST JULIEN ESCAP 1</v>
      </c>
      <c r="C48" s="133"/>
      <c r="D48" s="134"/>
      <c r="E48" s="55"/>
      <c r="F48" s="135" t="str">
        <f>F12</f>
        <v>MARENNES 1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GEMOZAC 1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FONTAINE D OZILLAC 3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ST JULIEN ESCAP 1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JONZAC 3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MATHA 1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>MONTENDRE 2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ST GEORGES DIDONNE 2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5">
      <c r="A60" s="25">
        <v>8</v>
      </c>
      <c r="B60" s="71" t="str">
        <f>F12</f>
        <v>MARENNES 1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3"/>
    <row r="62" spans="1:38" ht="15.75" hidden="1" customHeight="1" x14ac:dyDescent="0.3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5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GEMOZAC 1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" thickBot="1" x14ac:dyDescent="0.35">
      <c r="A67" s="78">
        <v>2</v>
      </c>
      <c r="B67" s="38" t="str">
        <v>FONTAINE D OZILLAC 3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" thickBot="1" x14ac:dyDescent="0.35">
      <c r="A68" s="78">
        <v>3</v>
      </c>
      <c r="B68" s="38" t="str">
        <v>ST JULIEN ESCAP 1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" thickBot="1" x14ac:dyDescent="0.35">
      <c r="A69" s="78">
        <v>4</v>
      </c>
      <c r="B69" s="38" t="str">
        <v>JONZAC 3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" thickBot="1" x14ac:dyDescent="0.35">
      <c r="A70" s="78">
        <v>5</v>
      </c>
      <c r="B70" s="38" t="str">
        <v>MATHA 1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" thickBot="1" x14ac:dyDescent="0.35">
      <c r="A71" s="78">
        <v>6</v>
      </c>
      <c r="B71" s="38" t="str">
        <v>MONTENDRE 2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" thickBot="1" x14ac:dyDescent="0.35">
      <c r="A72" s="78">
        <v>7</v>
      </c>
      <c r="B72" s="38" t="str">
        <v>ST GEORGES DIDONNE 2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" thickBot="1" x14ac:dyDescent="0.35">
      <c r="A73" s="78">
        <v>8</v>
      </c>
      <c r="B73" s="39" t="str">
        <v>MARENNES 1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3">
      <c r="B74" s="30"/>
      <c r="C74" s="30"/>
    </row>
    <row r="75" spans="1:19" ht="15.6" x14ac:dyDescent="0.3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3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76" priority="2" operator="containsText" text="Exempt">
      <formula>NOT(ISERROR(SEARCH("Exempt",B73)))</formula>
    </cfRule>
  </conditionalFormatting>
  <conditionalFormatting sqref="C60:S60">
    <cfRule type="containsText" dxfId="75" priority="3" operator="containsText" text="Exempt">
      <formula>NOT(ISERROR(SEARCH("Exempt",C60)))</formula>
    </cfRule>
  </conditionalFormatting>
  <conditionalFormatting sqref="D73:S73">
    <cfRule type="expression" dxfId="74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AL76"/>
  <sheetViews>
    <sheetView zoomScale="110" zoomScaleNormal="110" workbookViewId="0">
      <selection activeCell="E21" sqref="E21"/>
    </sheetView>
  </sheetViews>
  <sheetFormatPr baseColWidth="10"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86" t="s">
        <v>78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3"/>
    <row r="7" spans="2:19" ht="16.5" customHeight="1" thickBot="1" x14ac:dyDescent="0.35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" customHeight="1" thickBot="1" x14ac:dyDescent="0.35">
      <c r="B8" s="159" t="s">
        <v>189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" customHeight="1" x14ac:dyDescent="0.3">
      <c r="B9" s="181" t="s">
        <v>203</v>
      </c>
      <c r="C9" s="182"/>
      <c r="D9" s="183"/>
      <c r="E9" s="52"/>
      <c r="F9" s="184" t="s">
        <v>82</v>
      </c>
      <c r="G9" s="185"/>
      <c r="H9" s="185"/>
      <c r="I9" s="185"/>
      <c r="J9" s="185"/>
      <c r="K9" s="185"/>
      <c r="L9" s="56"/>
      <c r="N9" s="2"/>
      <c r="O9" s="174" t="s">
        <v>2</v>
      </c>
      <c r="P9" s="174"/>
      <c r="Q9" s="174"/>
      <c r="R9" s="174"/>
      <c r="S9" s="174"/>
    </row>
    <row r="10" spans="2:19" ht="12.9" customHeight="1" x14ac:dyDescent="0.3">
      <c r="B10" s="171" t="s">
        <v>79</v>
      </c>
      <c r="C10" s="172"/>
      <c r="D10" s="173"/>
      <c r="E10" s="53"/>
      <c r="F10" s="171" t="s">
        <v>83</v>
      </c>
      <c r="G10" s="172"/>
      <c r="H10" s="172"/>
      <c r="I10" s="172"/>
      <c r="J10" s="172"/>
      <c r="K10" s="173"/>
      <c r="L10" s="57"/>
      <c r="N10" s="3"/>
      <c r="O10" s="174" t="s">
        <v>3</v>
      </c>
      <c r="P10" s="174"/>
      <c r="Q10" s="174"/>
      <c r="R10" s="174"/>
      <c r="S10" s="174"/>
    </row>
    <row r="11" spans="2:19" ht="12.9" customHeight="1" x14ac:dyDescent="0.3">
      <c r="B11" s="171" t="s">
        <v>80</v>
      </c>
      <c r="C11" s="172"/>
      <c r="D11" s="173"/>
      <c r="E11" s="54"/>
      <c r="F11" s="171" t="s">
        <v>202</v>
      </c>
      <c r="G11" s="172"/>
      <c r="H11" s="172"/>
      <c r="I11" s="172"/>
      <c r="J11" s="172"/>
      <c r="K11" s="173"/>
      <c r="L11" s="57"/>
      <c r="N11" s="4"/>
      <c r="O11" s="174" t="s">
        <v>4</v>
      </c>
      <c r="P11" s="174"/>
      <c r="Q11" s="174"/>
      <c r="R11" s="174"/>
      <c r="S11" s="174"/>
    </row>
    <row r="12" spans="2:19" ht="12.9" customHeight="1" thickBot="1" x14ac:dyDescent="0.35">
      <c r="B12" s="175" t="s">
        <v>81</v>
      </c>
      <c r="C12" s="176"/>
      <c r="D12" s="177"/>
      <c r="E12" s="55"/>
      <c r="F12" s="178" t="s">
        <v>84</v>
      </c>
      <c r="G12" s="179"/>
      <c r="H12" s="179"/>
      <c r="I12" s="179"/>
      <c r="J12" s="179"/>
      <c r="K12" s="180"/>
      <c r="L12" s="58"/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59" t="s">
        <v>189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" customHeight="1" x14ac:dyDescent="0.3">
      <c r="B15" s="167" t="str">
        <f>F9</f>
        <v>ASPTT LA ROCHELLE 1</v>
      </c>
      <c r="C15" s="168"/>
      <c r="D15" s="170"/>
      <c r="E15" s="52"/>
      <c r="F15" s="150" t="str">
        <f>F11</f>
        <v>NIEUL SUR MER 1</v>
      </c>
      <c r="G15" s="151"/>
      <c r="H15" s="151"/>
      <c r="I15" s="151"/>
      <c r="J15" s="151"/>
      <c r="K15" s="152"/>
      <c r="L15" s="56"/>
    </row>
    <row r="16" spans="2:19" ht="12.9" customHeight="1" x14ac:dyDescent="0.3">
      <c r="B16" s="150" t="str">
        <f>B9</f>
        <v>AIGREFEUILLE 1</v>
      </c>
      <c r="C16" s="151"/>
      <c r="D16" s="152"/>
      <c r="E16" s="53"/>
      <c r="F16" s="150" t="str">
        <f>B11</f>
        <v>ST SAUVEUR AUNIS 2</v>
      </c>
      <c r="G16" s="151"/>
      <c r="H16" s="151"/>
      <c r="I16" s="151"/>
      <c r="J16" s="151"/>
      <c r="K16" s="152"/>
      <c r="L16" s="57"/>
    </row>
    <row r="17" spans="2:12" ht="12.9" customHeight="1" x14ac:dyDescent="0.3">
      <c r="B17" s="150" t="str">
        <f>B10</f>
        <v>ST XANDRE 4</v>
      </c>
      <c r="C17" s="151"/>
      <c r="D17" s="152"/>
      <c r="E17" s="54"/>
      <c r="F17" s="150" t="str">
        <f>B12</f>
        <v>MARANS 2</v>
      </c>
      <c r="G17" s="151"/>
      <c r="H17" s="151"/>
      <c r="I17" s="151"/>
      <c r="J17" s="151"/>
      <c r="K17" s="152"/>
      <c r="L17" s="57"/>
    </row>
    <row r="18" spans="2:12" ht="12.9" customHeight="1" thickBot="1" x14ac:dyDescent="0.35">
      <c r="B18" s="132" t="str">
        <f>F10</f>
        <v>LE BOIS PLAGE 1</v>
      </c>
      <c r="C18" s="133"/>
      <c r="D18" s="134"/>
      <c r="E18" s="55"/>
      <c r="F18" s="156" t="str">
        <f>F12</f>
        <v>AYTRE 1</v>
      </c>
      <c r="G18" s="157"/>
      <c r="H18" s="157"/>
      <c r="I18" s="157"/>
      <c r="J18" s="157"/>
      <c r="K18" s="158"/>
      <c r="L18" s="58"/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59" t="s">
        <v>169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" customHeight="1" x14ac:dyDescent="0.3">
      <c r="B21" s="164" t="str">
        <f>B10</f>
        <v>ST XANDRE 4</v>
      </c>
      <c r="C21" s="165"/>
      <c r="D21" s="166"/>
      <c r="E21" s="52"/>
      <c r="F21" s="167" t="str">
        <f>B11</f>
        <v>ST SAUVEUR AUNIS 2</v>
      </c>
      <c r="G21" s="168"/>
      <c r="H21" s="168"/>
      <c r="I21" s="168"/>
      <c r="J21" s="168"/>
      <c r="K21" s="168"/>
      <c r="L21" s="56"/>
    </row>
    <row r="22" spans="2:12" ht="12.9" customHeight="1" x14ac:dyDescent="0.3">
      <c r="B22" s="150" t="str">
        <f>B9</f>
        <v>AIGREFEUILLE 1</v>
      </c>
      <c r="C22" s="151"/>
      <c r="D22" s="152"/>
      <c r="E22" s="53"/>
      <c r="F22" s="150" t="str">
        <f>B12</f>
        <v>MARANS 2</v>
      </c>
      <c r="G22" s="151"/>
      <c r="H22" s="151"/>
      <c r="I22" s="151"/>
      <c r="J22" s="151"/>
      <c r="K22" s="152"/>
      <c r="L22" s="57"/>
    </row>
    <row r="23" spans="2:12" ht="12.9" customHeight="1" x14ac:dyDescent="0.3">
      <c r="B23" s="150" t="str">
        <f>F10</f>
        <v>LE BOIS PLAGE 1</v>
      </c>
      <c r="C23" s="151"/>
      <c r="D23" s="152"/>
      <c r="E23" s="54"/>
      <c r="F23" s="150" t="str">
        <f>F11</f>
        <v>NIEUL SUR MER 1</v>
      </c>
      <c r="G23" s="151"/>
      <c r="H23" s="151"/>
      <c r="I23" s="151"/>
      <c r="J23" s="151"/>
      <c r="K23" s="152"/>
      <c r="L23" s="57"/>
    </row>
    <row r="24" spans="2:12" ht="12.9" customHeight="1" thickBot="1" x14ac:dyDescent="0.35">
      <c r="B24" s="132" t="str">
        <f>F9</f>
        <v>ASPTT LA ROCHELLE 1</v>
      </c>
      <c r="C24" s="133"/>
      <c r="D24" s="134"/>
      <c r="E24" s="55"/>
      <c r="F24" s="156" t="str">
        <f>F12</f>
        <v>AYTRE 1</v>
      </c>
      <c r="G24" s="157"/>
      <c r="H24" s="157"/>
      <c r="I24" s="157"/>
      <c r="J24" s="157"/>
      <c r="K24" s="158"/>
      <c r="L24" s="58"/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59" t="s">
        <v>169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" customHeight="1" x14ac:dyDescent="0.3">
      <c r="B27" s="141" t="str">
        <f>F10</f>
        <v>LE BOIS PLAGE 1</v>
      </c>
      <c r="C27" s="142"/>
      <c r="D27" s="143"/>
      <c r="E27" s="52"/>
      <c r="F27" s="167" t="str">
        <f>F9</f>
        <v>ASPTT LA ROCHELLE 1</v>
      </c>
      <c r="G27" s="168"/>
      <c r="H27" s="168"/>
      <c r="I27" s="168"/>
      <c r="J27" s="168"/>
      <c r="K27" s="168"/>
      <c r="L27" s="56"/>
    </row>
    <row r="28" spans="2:12" ht="12.9" customHeight="1" x14ac:dyDescent="0.3">
      <c r="B28" s="150" t="str">
        <f>B9</f>
        <v>AIGREFEUILLE 1</v>
      </c>
      <c r="C28" s="151"/>
      <c r="D28" s="152"/>
      <c r="E28" s="53"/>
      <c r="F28" s="128" t="str">
        <f>B10</f>
        <v>ST XANDRE 4</v>
      </c>
      <c r="G28" s="129"/>
      <c r="H28" s="129"/>
      <c r="I28" s="129"/>
      <c r="J28" s="129"/>
      <c r="K28" s="130"/>
      <c r="L28" s="57"/>
    </row>
    <row r="29" spans="2:12" ht="12.9" customHeight="1" x14ac:dyDescent="0.3">
      <c r="B29" s="128" t="str">
        <f>F11</f>
        <v>NIEUL SUR MER 1</v>
      </c>
      <c r="C29" s="129"/>
      <c r="D29" s="130"/>
      <c r="E29" s="54"/>
      <c r="F29" s="128" t="str">
        <f>B12</f>
        <v>MARANS 2</v>
      </c>
      <c r="G29" s="129"/>
      <c r="H29" s="129"/>
      <c r="I29" s="129"/>
      <c r="J29" s="129"/>
      <c r="K29" s="130"/>
      <c r="L29" s="57"/>
    </row>
    <row r="30" spans="2:12" ht="12.9" customHeight="1" thickBot="1" x14ac:dyDescent="0.35">
      <c r="B30" s="132" t="str">
        <f>B11</f>
        <v>ST SAUVEUR AUNIS 2</v>
      </c>
      <c r="C30" s="133"/>
      <c r="D30" s="134"/>
      <c r="E30" s="55"/>
      <c r="F30" s="156" t="str">
        <f>F12</f>
        <v>AYTRE 1</v>
      </c>
      <c r="G30" s="157"/>
      <c r="H30" s="157"/>
      <c r="I30" s="157"/>
      <c r="J30" s="157"/>
      <c r="K30" s="158"/>
      <c r="L30" s="58"/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59" t="s">
        <v>229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" customHeight="1" x14ac:dyDescent="0.3">
      <c r="B33" s="164" t="str">
        <f>B11</f>
        <v>ST SAUVEUR AUNIS 2</v>
      </c>
      <c r="C33" s="165"/>
      <c r="D33" s="166"/>
      <c r="E33" s="52"/>
      <c r="F33" s="128" t="str">
        <f>B12</f>
        <v>MARANS 2</v>
      </c>
      <c r="G33" s="129"/>
      <c r="H33" s="129"/>
      <c r="I33" s="129"/>
      <c r="J33" s="129"/>
      <c r="K33" s="130"/>
      <c r="L33" s="56"/>
    </row>
    <row r="34" spans="2:17" ht="12.9" customHeight="1" x14ac:dyDescent="0.3">
      <c r="B34" s="150" t="str">
        <f>B9</f>
        <v>AIGREFEUILLE 1</v>
      </c>
      <c r="C34" s="151"/>
      <c r="D34" s="152"/>
      <c r="E34" s="53"/>
      <c r="F34" s="150" t="str">
        <f>F10</f>
        <v>LE BOIS PLAGE 1</v>
      </c>
      <c r="G34" s="151"/>
      <c r="H34" s="151"/>
      <c r="I34" s="151"/>
      <c r="J34" s="151"/>
      <c r="K34" s="152"/>
      <c r="L34" s="57"/>
    </row>
    <row r="35" spans="2:17" ht="12.9" customHeight="1" x14ac:dyDescent="0.3">
      <c r="B35" s="128" t="str">
        <f>F9</f>
        <v>ASPTT LA ROCHELLE 1</v>
      </c>
      <c r="C35" s="129"/>
      <c r="D35" s="130"/>
      <c r="E35" s="54"/>
      <c r="F35" s="128" t="str">
        <f>B10</f>
        <v>ST XANDRE 4</v>
      </c>
      <c r="G35" s="129"/>
      <c r="H35" s="129"/>
      <c r="I35" s="129"/>
      <c r="J35" s="129"/>
      <c r="K35" s="130"/>
      <c r="L35" s="57"/>
    </row>
    <row r="36" spans="2:17" ht="12.75" customHeight="1" thickBot="1" x14ac:dyDescent="0.35">
      <c r="B36" s="138" t="str">
        <f>F11</f>
        <v>NIEUL SUR MER 1</v>
      </c>
      <c r="C36" s="139"/>
      <c r="D36" s="169"/>
      <c r="E36" s="55"/>
      <c r="F36" s="156" t="str">
        <f>F12</f>
        <v>AYTRE 1</v>
      </c>
      <c r="G36" s="157"/>
      <c r="H36" s="157"/>
      <c r="I36" s="157"/>
      <c r="J36" s="157"/>
      <c r="K36" s="158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59" t="s">
        <v>203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" customHeight="1" x14ac:dyDescent="0.3">
      <c r="B39" s="164" t="str">
        <f>B12</f>
        <v>MARANS 2</v>
      </c>
      <c r="C39" s="165"/>
      <c r="D39" s="166"/>
      <c r="E39" s="52"/>
      <c r="F39" s="167" t="str">
        <f>F9</f>
        <v>ASPTT LA ROCHELLE 1</v>
      </c>
      <c r="G39" s="168"/>
      <c r="H39" s="168"/>
      <c r="I39" s="168"/>
      <c r="J39" s="168"/>
      <c r="K39" s="168"/>
      <c r="L39" s="56"/>
    </row>
    <row r="40" spans="2:17" ht="12.9" customHeight="1" x14ac:dyDescent="0.3">
      <c r="B40" s="150" t="str">
        <f>B9</f>
        <v>AIGREFEUILLE 1</v>
      </c>
      <c r="C40" s="151"/>
      <c r="D40" s="152"/>
      <c r="E40" s="53"/>
      <c r="F40" s="150" t="str">
        <f>F11</f>
        <v>NIEUL SUR MER 1</v>
      </c>
      <c r="G40" s="151"/>
      <c r="H40" s="151"/>
      <c r="I40" s="151"/>
      <c r="J40" s="151"/>
      <c r="K40" s="152"/>
      <c r="L40" s="57"/>
    </row>
    <row r="41" spans="2:17" ht="12.9" customHeight="1" x14ac:dyDescent="0.3">
      <c r="B41" s="128" t="str">
        <f>F10</f>
        <v>LE BOIS PLAGE 1</v>
      </c>
      <c r="C41" s="129"/>
      <c r="D41" s="130"/>
      <c r="E41" s="54"/>
      <c r="F41" s="128" t="str">
        <f>B11</f>
        <v>ST SAUVEUR AUNIS 2</v>
      </c>
      <c r="G41" s="129"/>
      <c r="H41" s="129"/>
      <c r="I41" s="129"/>
      <c r="J41" s="129"/>
      <c r="K41" s="130"/>
      <c r="L41" s="57"/>
    </row>
    <row r="42" spans="2:17" ht="12.9" customHeight="1" thickBot="1" x14ac:dyDescent="0.35">
      <c r="B42" s="132" t="str">
        <f>B10</f>
        <v>ST XANDRE 4</v>
      </c>
      <c r="C42" s="133"/>
      <c r="D42" s="134"/>
      <c r="E42" s="55"/>
      <c r="F42" s="156" t="str">
        <f>F12</f>
        <v>AYTRE 1</v>
      </c>
      <c r="G42" s="157"/>
      <c r="H42" s="157"/>
      <c r="I42" s="157"/>
      <c r="J42" s="157"/>
      <c r="K42" s="158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59" t="s">
        <v>180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" customHeight="1" thickBot="1" x14ac:dyDescent="0.35">
      <c r="B45" s="141" t="str">
        <f>F11</f>
        <v>NIEUL SUR MER 1</v>
      </c>
      <c r="C45" s="142"/>
      <c r="D45" s="143"/>
      <c r="E45" s="59"/>
      <c r="F45" s="144" t="str">
        <f>B10</f>
        <v>ST XANDRE 4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" customHeight="1" x14ac:dyDescent="0.3">
      <c r="B46" s="150" t="str">
        <f>F9</f>
        <v>ASPTT LA ROCHELLE 1</v>
      </c>
      <c r="C46" s="151"/>
      <c r="D46" s="152"/>
      <c r="E46" s="60"/>
      <c r="F46" s="128" t="str">
        <f>B11</f>
        <v>ST SAUVEUR AUNIS 2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" customHeight="1" x14ac:dyDescent="0.3">
      <c r="B47" s="128" t="str">
        <f>F10</f>
        <v>LE BOIS PLAGE 1</v>
      </c>
      <c r="C47" s="129"/>
      <c r="D47" s="130"/>
      <c r="E47" s="61"/>
      <c r="F47" s="128" t="str">
        <f>B12</f>
        <v>MARANS 2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" customHeight="1" thickBot="1" x14ac:dyDescent="0.35">
      <c r="B48" s="132" t="str">
        <f>B9</f>
        <v>AIGREFEUILLE 1</v>
      </c>
      <c r="C48" s="133"/>
      <c r="D48" s="134"/>
      <c r="E48" s="55"/>
      <c r="F48" s="135" t="str">
        <f>F12</f>
        <v>AYTRE 1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LE BOIS PLAGE 1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MARANS 2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AIGREFEUILLE 1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ST SAUVEUR AUNIS 2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NIEUL SUR MER 1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>ASPTT LA ROCHELLE 1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ST XANDRE 4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5">
      <c r="A60" s="25">
        <v>8</v>
      </c>
      <c r="B60" s="71" t="str">
        <f>F12</f>
        <v>AYTRE 1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3"/>
    <row r="62" spans="1:38" ht="15.75" hidden="1" customHeight="1" x14ac:dyDescent="0.3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5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LE BOIS PLAGE 1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" thickBot="1" x14ac:dyDescent="0.35">
      <c r="A67" s="78">
        <v>2</v>
      </c>
      <c r="B67" s="38" t="str">
        <v>MARANS 2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" thickBot="1" x14ac:dyDescent="0.35">
      <c r="A68" s="78">
        <v>3</v>
      </c>
      <c r="B68" s="38" t="str">
        <v>AIGREFEUILLE 1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" thickBot="1" x14ac:dyDescent="0.35">
      <c r="A69" s="78">
        <v>4</v>
      </c>
      <c r="B69" s="38" t="str">
        <v>ST SAUVEUR AUNIS 2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" thickBot="1" x14ac:dyDescent="0.35">
      <c r="A70" s="78">
        <v>5</v>
      </c>
      <c r="B70" s="38" t="str">
        <v>NIEUL SUR MER 1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" thickBot="1" x14ac:dyDescent="0.35">
      <c r="A71" s="78">
        <v>6</v>
      </c>
      <c r="B71" s="38" t="str">
        <v>ASPTT LA ROCHELLE 1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" thickBot="1" x14ac:dyDescent="0.35">
      <c r="A72" s="78">
        <v>7</v>
      </c>
      <c r="B72" s="38" t="str">
        <v>ST XANDRE 4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" thickBot="1" x14ac:dyDescent="0.35">
      <c r="A73" s="78">
        <v>8</v>
      </c>
      <c r="B73" s="39" t="str">
        <v>AYTRE 1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3">
      <c r="B74" s="30"/>
      <c r="C74" s="30"/>
    </row>
    <row r="75" spans="1:19" ht="15.6" x14ac:dyDescent="0.3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3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73" priority="2" operator="containsText" text="Exempt">
      <formula>NOT(ISERROR(SEARCH("Exempt",B73)))</formula>
    </cfRule>
  </conditionalFormatting>
  <conditionalFormatting sqref="C60:S60">
    <cfRule type="containsText" dxfId="72" priority="3" operator="containsText" text="Exempt">
      <formula>NOT(ISERROR(SEARCH("Exempt",C60)))</formula>
    </cfRule>
  </conditionalFormatting>
  <conditionalFormatting sqref="D73:S73">
    <cfRule type="expression" dxfId="71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AL76"/>
  <sheetViews>
    <sheetView topLeftCell="B19" zoomScale="152" zoomScaleNormal="152" workbookViewId="0">
      <selection activeCell="B2" sqref="B2:Q2"/>
    </sheetView>
  </sheetViews>
  <sheetFormatPr baseColWidth="10"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86" t="s">
        <v>85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3"/>
    <row r="7" spans="2:19" ht="16.5" customHeight="1" thickBot="1" x14ac:dyDescent="0.35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" customHeight="1" thickBot="1" x14ac:dyDescent="0.35">
      <c r="B8" s="159" t="s">
        <v>181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" customHeight="1" x14ac:dyDescent="0.3">
      <c r="B9" s="181" t="s">
        <v>86</v>
      </c>
      <c r="C9" s="182"/>
      <c r="D9" s="183"/>
      <c r="E9" s="52"/>
      <c r="F9" s="184" t="s">
        <v>89</v>
      </c>
      <c r="G9" s="185"/>
      <c r="H9" s="185"/>
      <c r="I9" s="185"/>
      <c r="J9" s="185"/>
      <c r="K9" s="185"/>
      <c r="L9" s="56"/>
      <c r="N9" s="2"/>
      <c r="O9" s="174" t="s">
        <v>2</v>
      </c>
      <c r="P9" s="174"/>
      <c r="Q9" s="174"/>
      <c r="R9" s="174"/>
      <c r="S9" s="174"/>
    </row>
    <row r="10" spans="2:19" ht="12.9" customHeight="1" x14ac:dyDescent="0.3">
      <c r="B10" s="171" t="s">
        <v>87</v>
      </c>
      <c r="C10" s="172"/>
      <c r="D10" s="173"/>
      <c r="E10" s="53"/>
      <c r="F10" s="171" t="s">
        <v>90</v>
      </c>
      <c r="G10" s="172"/>
      <c r="H10" s="172"/>
      <c r="I10" s="172"/>
      <c r="J10" s="172"/>
      <c r="K10" s="173"/>
      <c r="L10" s="57"/>
      <c r="N10" s="3"/>
      <c r="O10" s="174" t="s">
        <v>3</v>
      </c>
      <c r="P10" s="174"/>
      <c r="Q10" s="174"/>
      <c r="R10" s="174"/>
      <c r="S10" s="174"/>
    </row>
    <row r="11" spans="2:19" ht="12.9" customHeight="1" x14ac:dyDescent="0.3">
      <c r="B11" s="171" t="s">
        <v>88</v>
      </c>
      <c r="C11" s="172"/>
      <c r="D11" s="173"/>
      <c r="E11" s="54"/>
      <c r="F11" s="171" t="s">
        <v>91</v>
      </c>
      <c r="G11" s="172"/>
      <c r="H11" s="172"/>
      <c r="I11" s="172"/>
      <c r="J11" s="172"/>
      <c r="K11" s="173"/>
      <c r="L11" s="57"/>
      <c r="N11" s="4"/>
      <c r="O11" s="174" t="s">
        <v>4</v>
      </c>
      <c r="P11" s="174"/>
      <c r="Q11" s="174"/>
      <c r="R11" s="174"/>
      <c r="S11" s="174"/>
    </row>
    <row r="12" spans="2:19" ht="12.9" customHeight="1" thickBot="1" x14ac:dyDescent="0.35">
      <c r="B12" s="175" t="s">
        <v>204</v>
      </c>
      <c r="C12" s="176"/>
      <c r="D12" s="177"/>
      <c r="E12" s="55"/>
      <c r="F12" s="178" t="s">
        <v>92</v>
      </c>
      <c r="G12" s="179"/>
      <c r="H12" s="179"/>
      <c r="I12" s="179"/>
      <c r="J12" s="179"/>
      <c r="K12" s="180"/>
      <c r="L12" s="58"/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59" t="s">
        <v>181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" customHeight="1" x14ac:dyDescent="0.3">
      <c r="B15" s="167" t="str">
        <f>F9</f>
        <v>PTQ ROCHELAISE 1</v>
      </c>
      <c r="C15" s="168"/>
      <c r="D15" s="170"/>
      <c r="E15" s="52"/>
      <c r="F15" s="150" t="str">
        <f>F11</f>
        <v>RIVEDOUX 2</v>
      </c>
      <c r="G15" s="151"/>
      <c r="H15" s="151"/>
      <c r="I15" s="151"/>
      <c r="J15" s="151"/>
      <c r="K15" s="152"/>
      <c r="L15" s="56"/>
    </row>
    <row r="16" spans="2:19" ht="12.9" customHeight="1" x14ac:dyDescent="0.3">
      <c r="B16" s="150" t="str">
        <f>B9</f>
        <v>ST SAUVEUR AUNIS 3</v>
      </c>
      <c r="C16" s="151"/>
      <c r="D16" s="152"/>
      <c r="E16" s="53"/>
      <c r="F16" s="150" t="str">
        <f>B11</f>
        <v>LA FLOTTE 1</v>
      </c>
      <c r="G16" s="151"/>
      <c r="H16" s="151"/>
      <c r="I16" s="151"/>
      <c r="J16" s="151"/>
      <c r="K16" s="152"/>
      <c r="L16" s="57"/>
    </row>
    <row r="17" spans="2:12" ht="12.9" customHeight="1" x14ac:dyDescent="0.3">
      <c r="B17" s="150" t="str">
        <f>B10</f>
        <v>CHATELAILLON 4</v>
      </c>
      <c r="C17" s="151"/>
      <c r="D17" s="152"/>
      <c r="E17" s="54"/>
      <c r="F17" s="150" t="str">
        <f>B12</f>
        <v>AIGREFEUILLE 2</v>
      </c>
      <c r="G17" s="151"/>
      <c r="H17" s="151"/>
      <c r="I17" s="151"/>
      <c r="J17" s="151"/>
      <c r="K17" s="152"/>
      <c r="L17" s="57"/>
    </row>
    <row r="18" spans="2:12" ht="12.9" customHeight="1" thickBot="1" x14ac:dyDescent="0.35">
      <c r="B18" s="132" t="str">
        <f>F10</f>
        <v>ANGOULINS 2</v>
      </c>
      <c r="C18" s="133"/>
      <c r="D18" s="134"/>
      <c r="E18" s="55"/>
      <c r="F18" s="156" t="str">
        <f>F12</f>
        <v>ST XANDRE 5</v>
      </c>
      <c r="G18" s="157"/>
      <c r="H18" s="157"/>
      <c r="I18" s="157"/>
      <c r="J18" s="157"/>
      <c r="K18" s="158"/>
      <c r="L18" s="58"/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59" t="s">
        <v>159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" customHeight="1" x14ac:dyDescent="0.3">
      <c r="B21" s="164" t="str">
        <f>B10</f>
        <v>CHATELAILLON 4</v>
      </c>
      <c r="C21" s="165"/>
      <c r="D21" s="166"/>
      <c r="E21" s="52"/>
      <c r="F21" s="167" t="str">
        <f>B11</f>
        <v>LA FLOTTE 1</v>
      </c>
      <c r="G21" s="168"/>
      <c r="H21" s="168"/>
      <c r="I21" s="168"/>
      <c r="J21" s="168"/>
      <c r="K21" s="168"/>
      <c r="L21" s="56"/>
    </row>
    <row r="22" spans="2:12" ht="12.9" customHeight="1" x14ac:dyDescent="0.3">
      <c r="B22" s="150" t="str">
        <f>B9</f>
        <v>ST SAUVEUR AUNIS 3</v>
      </c>
      <c r="C22" s="151"/>
      <c r="D22" s="152"/>
      <c r="E22" s="53"/>
      <c r="F22" s="150" t="str">
        <f>B12</f>
        <v>AIGREFEUILLE 2</v>
      </c>
      <c r="G22" s="151"/>
      <c r="H22" s="151"/>
      <c r="I22" s="151"/>
      <c r="J22" s="151"/>
      <c r="K22" s="152"/>
      <c r="L22" s="57"/>
    </row>
    <row r="23" spans="2:12" ht="12.9" customHeight="1" x14ac:dyDescent="0.3">
      <c r="B23" s="150" t="str">
        <f>F10</f>
        <v>ANGOULINS 2</v>
      </c>
      <c r="C23" s="151"/>
      <c r="D23" s="152"/>
      <c r="E23" s="54"/>
      <c r="F23" s="150" t="str">
        <f>F11</f>
        <v>RIVEDOUX 2</v>
      </c>
      <c r="G23" s="151"/>
      <c r="H23" s="151"/>
      <c r="I23" s="151"/>
      <c r="J23" s="151"/>
      <c r="K23" s="152"/>
      <c r="L23" s="57"/>
    </row>
    <row r="24" spans="2:12" ht="12.9" customHeight="1" thickBot="1" x14ac:dyDescent="0.35">
      <c r="B24" s="132" t="str">
        <f>F9</f>
        <v>PTQ ROCHELAISE 1</v>
      </c>
      <c r="C24" s="133"/>
      <c r="D24" s="134"/>
      <c r="E24" s="55"/>
      <c r="F24" s="156" t="str">
        <f>F12</f>
        <v>ST XANDRE 5</v>
      </c>
      <c r="G24" s="157"/>
      <c r="H24" s="157"/>
      <c r="I24" s="157"/>
      <c r="J24" s="157"/>
      <c r="K24" s="158"/>
      <c r="L24" s="58"/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59" t="s">
        <v>159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" customHeight="1" x14ac:dyDescent="0.3">
      <c r="B27" s="141" t="str">
        <f>F10</f>
        <v>ANGOULINS 2</v>
      </c>
      <c r="C27" s="142"/>
      <c r="D27" s="143"/>
      <c r="E27" s="52"/>
      <c r="F27" s="167" t="str">
        <f>F9</f>
        <v>PTQ ROCHELAISE 1</v>
      </c>
      <c r="G27" s="168"/>
      <c r="H27" s="168"/>
      <c r="I27" s="168"/>
      <c r="J27" s="168"/>
      <c r="K27" s="168"/>
      <c r="L27" s="56"/>
    </row>
    <row r="28" spans="2:12" ht="12.9" customHeight="1" x14ac:dyDescent="0.3">
      <c r="B28" s="150" t="str">
        <f>B9</f>
        <v>ST SAUVEUR AUNIS 3</v>
      </c>
      <c r="C28" s="151"/>
      <c r="D28" s="152"/>
      <c r="E28" s="53"/>
      <c r="F28" s="128" t="str">
        <f>B10</f>
        <v>CHATELAILLON 4</v>
      </c>
      <c r="G28" s="129"/>
      <c r="H28" s="129"/>
      <c r="I28" s="129"/>
      <c r="J28" s="129"/>
      <c r="K28" s="130"/>
      <c r="L28" s="57"/>
    </row>
    <row r="29" spans="2:12" ht="12.9" customHeight="1" x14ac:dyDescent="0.3">
      <c r="B29" s="128" t="str">
        <f>F11</f>
        <v>RIVEDOUX 2</v>
      </c>
      <c r="C29" s="129"/>
      <c r="D29" s="130"/>
      <c r="E29" s="54"/>
      <c r="F29" s="128" t="str">
        <f>B12</f>
        <v>AIGREFEUILLE 2</v>
      </c>
      <c r="G29" s="129"/>
      <c r="H29" s="129"/>
      <c r="I29" s="129"/>
      <c r="J29" s="129"/>
      <c r="K29" s="130"/>
      <c r="L29" s="57"/>
    </row>
    <row r="30" spans="2:12" ht="12.9" customHeight="1" thickBot="1" x14ac:dyDescent="0.35">
      <c r="B30" s="132" t="str">
        <f>B11</f>
        <v>LA FLOTTE 1</v>
      </c>
      <c r="C30" s="133"/>
      <c r="D30" s="134"/>
      <c r="E30" s="55"/>
      <c r="F30" s="156" t="str">
        <f>F12</f>
        <v>ST XANDRE 5</v>
      </c>
      <c r="G30" s="157"/>
      <c r="H30" s="157"/>
      <c r="I30" s="157"/>
      <c r="J30" s="157"/>
      <c r="K30" s="158"/>
      <c r="L30" s="58"/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59" t="s">
        <v>170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" customHeight="1" x14ac:dyDescent="0.3">
      <c r="B33" s="164" t="str">
        <f>B11</f>
        <v>LA FLOTTE 1</v>
      </c>
      <c r="C33" s="165"/>
      <c r="D33" s="166"/>
      <c r="E33" s="52"/>
      <c r="F33" s="128" t="str">
        <f>B12</f>
        <v>AIGREFEUILLE 2</v>
      </c>
      <c r="G33" s="129"/>
      <c r="H33" s="129"/>
      <c r="I33" s="129"/>
      <c r="J33" s="129"/>
      <c r="K33" s="130"/>
      <c r="L33" s="56"/>
    </row>
    <row r="34" spans="2:17" ht="12.9" customHeight="1" x14ac:dyDescent="0.3">
      <c r="B34" s="150" t="str">
        <f>B9</f>
        <v>ST SAUVEUR AUNIS 3</v>
      </c>
      <c r="C34" s="151"/>
      <c r="D34" s="152"/>
      <c r="E34" s="53"/>
      <c r="F34" s="150" t="str">
        <f>F10</f>
        <v>ANGOULINS 2</v>
      </c>
      <c r="G34" s="151"/>
      <c r="H34" s="151"/>
      <c r="I34" s="151"/>
      <c r="J34" s="151"/>
      <c r="K34" s="152"/>
      <c r="L34" s="57"/>
    </row>
    <row r="35" spans="2:17" ht="12.9" customHeight="1" x14ac:dyDescent="0.3">
      <c r="B35" s="128" t="str">
        <f>F9</f>
        <v>PTQ ROCHELAISE 1</v>
      </c>
      <c r="C35" s="129"/>
      <c r="D35" s="130"/>
      <c r="E35" s="54"/>
      <c r="F35" s="128" t="str">
        <f>B10</f>
        <v>CHATELAILLON 4</v>
      </c>
      <c r="G35" s="129"/>
      <c r="H35" s="129"/>
      <c r="I35" s="129"/>
      <c r="J35" s="129"/>
      <c r="K35" s="130"/>
      <c r="L35" s="57"/>
    </row>
    <row r="36" spans="2:17" ht="12.75" customHeight="1" thickBot="1" x14ac:dyDescent="0.35">
      <c r="B36" s="138" t="str">
        <f>F11</f>
        <v>RIVEDOUX 2</v>
      </c>
      <c r="C36" s="139"/>
      <c r="D36" s="169"/>
      <c r="E36" s="55"/>
      <c r="F36" s="156" t="str">
        <f>F12</f>
        <v>ST XANDRE 5</v>
      </c>
      <c r="G36" s="157"/>
      <c r="H36" s="157"/>
      <c r="I36" s="157"/>
      <c r="J36" s="157"/>
      <c r="K36" s="158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59" t="s">
        <v>170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" customHeight="1" x14ac:dyDescent="0.3">
      <c r="B39" s="164" t="str">
        <f>B12</f>
        <v>AIGREFEUILLE 2</v>
      </c>
      <c r="C39" s="165"/>
      <c r="D39" s="166"/>
      <c r="E39" s="52"/>
      <c r="F39" s="167" t="str">
        <f>F9</f>
        <v>PTQ ROCHELAISE 1</v>
      </c>
      <c r="G39" s="168"/>
      <c r="H39" s="168"/>
      <c r="I39" s="168"/>
      <c r="J39" s="168"/>
      <c r="K39" s="168"/>
      <c r="L39" s="56"/>
    </row>
    <row r="40" spans="2:17" ht="12.9" customHeight="1" x14ac:dyDescent="0.3">
      <c r="B40" s="150" t="str">
        <f>B9</f>
        <v>ST SAUVEUR AUNIS 3</v>
      </c>
      <c r="C40" s="151"/>
      <c r="D40" s="152"/>
      <c r="E40" s="53"/>
      <c r="F40" s="150" t="str">
        <f>F11</f>
        <v>RIVEDOUX 2</v>
      </c>
      <c r="G40" s="151"/>
      <c r="H40" s="151"/>
      <c r="I40" s="151"/>
      <c r="J40" s="151"/>
      <c r="K40" s="152"/>
      <c r="L40" s="57"/>
    </row>
    <row r="41" spans="2:17" ht="12.9" customHeight="1" x14ac:dyDescent="0.3">
      <c r="B41" s="128" t="str">
        <f>F10</f>
        <v>ANGOULINS 2</v>
      </c>
      <c r="C41" s="129"/>
      <c r="D41" s="130"/>
      <c r="E41" s="54"/>
      <c r="F41" s="128" t="str">
        <f>B11</f>
        <v>LA FLOTTE 1</v>
      </c>
      <c r="G41" s="129"/>
      <c r="H41" s="129"/>
      <c r="I41" s="129"/>
      <c r="J41" s="129"/>
      <c r="K41" s="130"/>
      <c r="L41" s="57"/>
    </row>
    <row r="42" spans="2:17" ht="12.9" customHeight="1" thickBot="1" x14ac:dyDescent="0.35">
      <c r="B42" s="132" t="str">
        <f>B10</f>
        <v>CHATELAILLON 4</v>
      </c>
      <c r="C42" s="133"/>
      <c r="D42" s="134"/>
      <c r="E42" s="55"/>
      <c r="F42" s="156" t="str">
        <f>F12</f>
        <v>ST XANDRE 5</v>
      </c>
      <c r="G42" s="157"/>
      <c r="H42" s="157"/>
      <c r="I42" s="157"/>
      <c r="J42" s="157"/>
      <c r="K42" s="158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59" t="s">
        <v>182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" customHeight="1" thickBot="1" x14ac:dyDescent="0.35">
      <c r="B45" s="141" t="str">
        <f>F11</f>
        <v>RIVEDOUX 2</v>
      </c>
      <c r="C45" s="142"/>
      <c r="D45" s="143"/>
      <c r="E45" s="59"/>
      <c r="F45" s="144" t="str">
        <f>B10</f>
        <v>CHATELAILLON 4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" customHeight="1" x14ac:dyDescent="0.3">
      <c r="B46" s="150" t="str">
        <f>F9</f>
        <v>PTQ ROCHELAISE 1</v>
      </c>
      <c r="C46" s="151"/>
      <c r="D46" s="152"/>
      <c r="E46" s="60"/>
      <c r="F46" s="128" t="str">
        <f>B11</f>
        <v>LA FLOTTE 1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" customHeight="1" x14ac:dyDescent="0.3">
      <c r="B47" s="128" t="str">
        <f>F10</f>
        <v>ANGOULINS 2</v>
      </c>
      <c r="C47" s="129"/>
      <c r="D47" s="130"/>
      <c r="E47" s="61"/>
      <c r="F47" s="128" t="str">
        <f>B12</f>
        <v>AIGREFEUILLE 2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" customHeight="1" thickBot="1" x14ac:dyDescent="0.35">
      <c r="B48" s="132" t="str">
        <f>B9</f>
        <v>ST SAUVEUR AUNIS 3</v>
      </c>
      <c r="C48" s="133"/>
      <c r="D48" s="134"/>
      <c r="E48" s="55"/>
      <c r="F48" s="135" t="str">
        <f>F12</f>
        <v>ST XANDRE 5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ANGOULINS 2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AIGREFEUILLE 2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ST SAUVEUR AUNIS 3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LA FLOTTE 1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RIVEDOUX 2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>PTQ ROCHELAISE 1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CHATELAILLON 4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5">
      <c r="A60" s="25">
        <v>8</v>
      </c>
      <c r="B60" s="71" t="str">
        <f>F12</f>
        <v>ST XANDRE 5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3"/>
    <row r="62" spans="1:38" ht="15.75" hidden="1" customHeight="1" x14ac:dyDescent="0.3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5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ANGOULINS 2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" thickBot="1" x14ac:dyDescent="0.35">
      <c r="A67" s="78">
        <v>2</v>
      </c>
      <c r="B67" s="38" t="str">
        <v>AIGREFEUILLE 2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" thickBot="1" x14ac:dyDescent="0.35">
      <c r="A68" s="78">
        <v>3</v>
      </c>
      <c r="B68" s="38" t="str">
        <v>ST SAUVEUR AUNIS 3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" thickBot="1" x14ac:dyDescent="0.35">
      <c r="A69" s="78">
        <v>4</v>
      </c>
      <c r="B69" s="38" t="str">
        <v>LA FLOTTE 1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" thickBot="1" x14ac:dyDescent="0.35">
      <c r="A70" s="78">
        <v>5</v>
      </c>
      <c r="B70" s="38" t="str">
        <v>RIVEDOUX 2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" thickBot="1" x14ac:dyDescent="0.35">
      <c r="A71" s="78">
        <v>6</v>
      </c>
      <c r="B71" s="38" t="str">
        <v>PTQ ROCHELAISE 1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" thickBot="1" x14ac:dyDescent="0.35">
      <c r="A72" s="78">
        <v>7</v>
      </c>
      <c r="B72" s="38" t="str">
        <v>CHATELAILLON 4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" thickBot="1" x14ac:dyDescent="0.35">
      <c r="A73" s="78">
        <v>8</v>
      </c>
      <c r="B73" s="39" t="str">
        <v>ST XANDRE 5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3">
      <c r="B74" s="30"/>
      <c r="C74" s="30"/>
    </row>
    <row r="75" spans="1:19" ht="15.6" x14ac:dyDescent="0.3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3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70" priority="2" operator="containsText" text="Exempt">
      <formula>NOT(ISERROR(SEARCH("Exempt",B73)))</formula>
    </cfRule>
  </conditionalFormatting>
  <conditionalFormatting sqref="C60:S60">
    <cfRule type="containsText" dxfId="69" priority="3" operator="containsText" text="Exempt">
      <formula>NOT(ISERROR(SEARCH("Exempt",C60)))</formula>
    </cfRule>
  </conditionalFormatting>
  <conditionalFormatting sqref="D73:S73">
    <cfRule type="expression" dxfId="68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AL76"/>
  <sheetViews>
    <sheetView topLeftCell="B10" zoomScale="144" zoomScaleNormal="144" workbookViewId="0">
      <selection activeCell="E28" sqref="E28"/>
    </sheetView>
  </sheetViews>
  <sheetFormatPr baseColWidth="10"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86" t="s">
        <v>93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3"/>
    <row r="7" spans="2:19" ht="16.5" customHeight="1" thickBot="1" x14ac:dyDescent="0.35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" customHeight="1" thickBot="1" x14ac:dyDescent="0.35">
      <c r="B8" s="159" t="s">
        <v>180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" customHeight="1" x14ac:dyDescent="0.3">
      <c r="B9" s="181" t="s">
        <v>205</v>
      </c>
      <c r="C9" s="182"/>
      <c r="D9" s="183"/>
      <c r="E9" s="52"/>
      <c r="F9" s="184" t="s">
        <v>97</v>
      </c>
      <c r="G9" s="185"/>
      <c r="H9" s="185"/>
      <c r="I9" s="185"/>
      <c r="J9" s="185"/>
      <c r="K9" s="185"/>
      <c r="L9" s="56"/>
      <c r="N9" s="2"/>
      <c r="O9" s="174" t="s">
        <v>2</v>
      </c>
      <c r="P9" s="174"/>
      <c r="Q9" s="174"/>
      <c r="R9" s="174"/>
      <c r="S9" s="174"/>
    </row>
    <row r="10" spans="2:19" ht="12.9" customHeight="1" x14ac:dyDescent="0.3">
      <c r="B10" s="171" t="s">
        <v>94</v>
      </c>
      <c r="C10" s="172"/>
      <c r="D10" s="173"/>
      <c r="E10" s="53"/>
      <c r="F10" s="171" t="s">
        <v>98</v>
      </c>
      <c r="G10" s="172"/>
      <c r="H10" s="172"/>
      <c r="I10" s="172"/>
      <c r="J10" s="172"/>
      <c r="K10" s="173"/>
      <c r="L10" s="57"/>
      <c r="N10" s="3"/>
      <c r="O10" s="174" t="s">
        <v>3</v>
      </c>
      <c r="P10" s="174"/>
      <c r="Q10" s="174"/>
      <c r="R10" s="174"/>
      <c r="S10" s="174"/>
    </row>
    <row r="11" spans="2:19" ht="12.9" customHeight="1" x14ac:dyDescent="0.3">
      <c r="B11" s="171" t="s">
        <v>95</v>
      </c>
      <c r="C11" s="172"/>
      <c r="D11" s="173"/>
      <c r="E11" s="54"/>
      <c r="F11" s="171" t="s">
        <v>99</v>
      </c>
      <c r="G11" s="172"/>
      <c r="H11" s="172"/>
      <c r="I11" s="172"/>
      <c r="J11" s="172"/>
      <c r="K11" s="173"/>
      <c r="L11" s="57"/>
      <c r="N11" s="4"/>
      <c r="O11" s="174" t="s">
        <v>4</v>
      </c>
      <c r="P11" s="174"/>
      <c r="Q11" s="174"/>
      <c r="R11" s="174"/>
      <c r="S11" s="174"/>
    </row>
    <row r="12" spans="2:19" ht="12.9" customHeight="1" thickBot="1" x14ac:dyDescent="0.35">
      <c r="B12" s="175" t="s">
        <v>96</v>
      </c>
      <c r="C12" s="176"/>
      <c r="D12" s="177"/>
      <c r="E12" s="55"/>
      <c r="F12" s="178" t="s">
        <v>100</v>
      </c>
      <c r="G12" s="179"/>
      <c r="H12" s="179"/>
      <c r="I12" s="179"/>
      <c r="J12" s="179"/>
      <c r="K12" s="180"/>
      <c r="L12" s="58"/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59" t="s">
        <v>226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" customHeight="1" x14ac:dyDescent="0.3">
      <c r="B15" s="167" t="str">
        <f>F9</f>
        <v>ASPTT LA ROCHELLE 2</v>
      </c>
      <c r="C15" s="168"/>
      <c r="D15" s="170"/>
      <c r="E15" s="52"/>
      <c r="F15" s="150" t="str">
        <f>F11</f>
        <v>ST SAUVEUR AUNIS 4</v>
      </c>
      <c r="G15" s="151"/>
      <c r="H15" s="151"/>
      <c r="I15" s="151"/>
      <c r="J15" s="151"/>
      <c r="K15" s="152"/>
      <c r="L15" s="56"/>
    </row>
    <row r="16" spans="2:19" ht="12.9" customHeight="1" x14ac:dyDescent="0.3">
      <c r="B16" s="150" t="str">
        <f>B9</f>
        <v>AIGREFEUILLE 3</v>
      </c>
      <c r="C16" s="151"/>
      <c r="D16" s="152"/>
      <c r="E16" s="53"/>
      <c r="F16" s="150" t="str">
        <f>B11</f>
        <v>ROCHEFORT CP 2</v>
      </c>
      <c r="G16" s="151"/>
      <c r="H16" s="151"/>
      <c r="I16" s="151"/>
      <c r="J16" s="151"/>
      <c r="K16" s="152"/>
      <c r="L16" s="57"/>
    </row>
    <row r="17" spans="2:12" ht="12.9" customHeight="1" x14ac:dyDescent="0.3">
      <c r="B17" s="150" t="str">
        <f>B10</f>
        <v>ANGOULINS 3</v>
      </c>
      <c r="C17" s="151"/>
      <c r="D17" s="152"/>
      <c r="E17" s="54"/>
      <c r="F17" s="150" t="str">
        <f>B12</f>
        <v>LAGORD 1</v>
      </c>
      <c r="G17" s="151"/>
      <c r="H17" s="151"/>
      <c r="I17" s="151"/>
      <c r="J17" s="151"/>
      <c r="K17" s="152"/>
      <c r="L17" s="57"/>
    </row>
    <row r="18" spans="2:12" ht="12.9" customHeight="1" thickBot="1" x14ac:dyDescent="0.35">
      <c r="B18" s="132" t="str">
        <f>F10</f>
        <v>PTQ ROCHEFORTAISE 2</v>
      </c>
      <c r="C18" s="133"/>
      <c r="D18" s="134"/>
      <c r="E18" s="55"/>
      <c r="F18" s="156" t="str">
        <f>F12</f>
        <v>STE MARIE DE RE 2</v>
      </c>
      <c r="G18" s="157"/>
      <c r="H18" s="157"/>
      <c r="I18" s="157"/>
      <c r="J18" s="157"/>
      <c r="K18" s="158"/>
      <c r="L18" s="58"/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59" t="s">
        <v>183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" customHeight="1" x14ac:dyDescent="0.3">
      <c r="B21" s="164" t="str">
        <f>B10</f>
        <v>ANGOULINS 3</v>
      </c>
      <c r="C21" s="165"/>
      <c r="D21" s="166"/>
      <c r="E21" s="52"/>
      <c r="F21" s="167" t="str">
        <f>B11</f>
        <v>ROCHEFORT CP 2</v>
      </c>
      <c r="G21" s="168"/>
      <c r="H21" s="168"/>
      <c r="I21" s="168"/>
      <c r="J21" s="168"/>
      <c r="K21" s="168"/>
      <c r="L21" s="56"/>
    </row>
    <row r="22" spans="2:12" ht="12.9" customHeight="1" x14ac:dyDescent="0.3">
      <c r="B22" s="150" t="str">
        <f>B9</f>
        <v>AIGREFEUILLE 3</v>
      </c>
      <c r="C22" s="151"/>
      <c r="D22" s="152"/>
      <c r="E22" s="53"/>
      <c r="F22" s="150" t="str">
        <f>B12</f>
        <v>LAGORD 1</v>
      </c>
      <c r="G22" s="151"/>
      <c r="H22" s="151"/>
      <c r="I22" s="151"/>
      <c r="J22" s="151"/>
      <c r="K22" s="152"/>
      <c r="L22" s="57"/>
    </row>
    <row r="23" spans="2:12" ht="12.9" customHeight="1" x14ac:dyDescent="0.3">
      <c r="B23" s="150" t="str">
        <f>F10</f>
        <v>PTQ ROCHEFORTAISE 2</v>
      </c>
      <c r="C23" s="151"/>
      <c r="D23" s="152"/>
      <c r="E23" s="54"/>
      <c r="F23" s="150" t="str">
        <f>F11</f>
        <v>ST SAUVEUR AUNIS 4</v>
      </c>
      <c r="G23" s="151"/>
      <c r="H23" s="151"/>
      <c r="I23" s="151"/>
      <c r="J23" s="151"/>
      <c r="K23" s="152"/>
      <c r="L23" s="57"/>
    </row>
    <row r="24" spans="2:12" ht="12.9" customHeight="1" thickBot="1" x14ac:dyDescent="0.35">
      <c r="B24" s="132" t="str">
        <f>F9</f>
        <v>ASPTT LA ROCHELLE 2</v>
      </c>
      <c r="C24" s="133"/>
      <c r="D24" s="134"/>
      <c r="E24" s="55"/>
      <c r="F24" s="156" t="str">
        <f>F12</f>
        <v>STE MARIE DE RE 2</v>
      </c>
      <c r="G24" s="157"/>
      <c r="H24" s="157"/>
      <c r="I24" s="157"/>
      <c r="J24" s="157"/>
      <c r="K24" s="158"/>
      <c r="L24" s="58"/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59" t="s">
        <v>183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" customHeight="1" x14ac:dyDescent="0.3">
      <c r="B27" s="141" t="str">
        <f>F10</f>
        <v>PTQ ROCHEFORTAISE 2</v>
      </c>
      <c r="C27" s="142"/>
      <c r="D27" s="143"/>
      <c r="E27" s="52"/>
      <c r="F27" s="167" t="str">
        <f>F9</f>
        <v>ASPTT LA ROCHELLE 2</v>
      </c>
      <c r="G27" s="168"/>
      <c r="H27" s="168"/>
      <c r="I27" s="168"/>
      <c r="J27" s="168"/>
      <c r="K27" s="168"/>
      <c r="L27" s="56"/>
    </row>
    <row r="28" spans="2:12" ht="12.9" customHeight="1" x14ac:dyDescent="0.3">
      <c r="B28" s="150" t="str">
        <f>B9</f>
        <v>AIGREFEUILLE 3</v>
      </c>
      <c r="C28" s="151"/>
      <c r="D28" s="152"/>
      <c r="E28" s="53"/>
      <c r="F28" s="128" t="str">
        <f>B10</f>
        <v>ANGOULINS 3</v>
      </c>
      <c r="G28" s="129"/>
      <c r="H28" s="129"/>
      <c r="I28" s="129"/>
      <c r="J28" s="129"/>
      <c r="K28" s="130"/>
      <c r="L28" s="57"/>
    </row>
    <row r="29" spans="2:12" ht="12.9" customHeight="1" x14ac:dyDescent="0.3">
      <c r="B29" s="128" t="str">
        <f>F11</f>
        <v>ST SAUVEUR AUNIS 4</v>
      </c>
      <c r="C29" s="129"/>
      <c r="D29" s="130"/>
      <c r="E29" s="54"/>
      <c r="F29" s="128" t="str">
        <f>B12</f>
        <v>LAGORD 1</v>
      </c>
      <c r="G29" s="129"/>
      <c r="H29" s="129"/>
      <c r="I29" s="129"/>
      <c r="J29" s="129"/>
      <c r="K29" s="130"/>
      <c r="L29" s="57"/>
    </row>
    <row r="30" spans="2:12" ht="12.9" customHeight="1" thickBot="1" x14ac:dyDescent="0.35">
      <c r="B30" s="132" t="str">
        <f>B11</f>
        <v>ROCHEFORT CP 2</v>
      </c>
      <c r="C30" s="133"/>
      <c r="D30" s="134"/>
      <c r="E30" s="55"/>
      <c r="F30" s="156" t="str">
        <f>F12</f>
        <v>STE MARIE DE RE 2</v>
      </c>
      <c r="G30" s="157"/>
      <c r="H30" s="157"/>
      <c r="I30" s="157"/>
      <c r="J30" s="157"/>
      <c r="K30" s="158"/>
      <c r="L30" s="58"/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59" t="s">
        <v>225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" customHeight="1" x14ac:dyDescent="0.3">
      <c r="B33" s="164" t="str">
        <f>B11</f>
        <v>ROCHEFORT CP 2</v>
      </c>
      <c r="C33" s="165"/>
      <c r="D33" s="166"/>
      <c r="E33" s="52"/>
      <c r="F33" s="128" t="str">
        <f>B12</f>
        <v>LAGORD 1</v>
      </c>
      <c r="G33" s="129"/>
      <c r="H33" s="129"/>
      <c r="I33" s="129"/>
      <c r="J33" s="129"/>
      <c r="K33" s="130"/>
      <c r="L33" s="56"/>
    </row>
    <row r="34" spans="2:17" ht="12.9" customHeight="1" x14ac:dyDescent="0.3">
      <c r="B34" s="150" t="str">
        <f>B9</f>
        <v>AIGREFEUILLE 3</v>
      </c>
      <c r="C34" s="151"/>
      <c r="D34" s="152"/>
      <c r="E34" s="53"/>
      <c r="F34" s="150" t="str">
        <f>F10</f>
        <v>PTQ ROCHEFORTAISE 2</v>
      </c>
      <c r="G34" s="151"/>
      <c r="H34" s="151"/>
      <c r="I34" s="151"/>
      <c r="J34" s="151"/>
      <c r="K34" s="152"/>
      <c r="L34" s="57"/>
    </row>
    <row r="35" spans="2:17" ht="12.9" customHeight="1" x14ac:dyDescent="0.3">
      <c r="B35" s="128" t="str">
        <f>F9</f>
        <v>ASPTT LA ROCHELLE 2</v>
      </c>
      <c r="C35" s="129"/>
      <c r="D35" s="130"/>
      <c r="E35" s="54"/>
      <c r="F35" s="128" t="str">
        <f>B10</f>
        <v>ANGOULINS 3</v>
      </c>
      <c r="G35" s="129"/>
      <c r="H35" s="129"/>
      <c r="I35" s="129"/>
      <c r="J35" s="129"/>
      <c r="K35" s="130"/>
      <c r="L35" s="57"/>
    </row>
    <row r="36" spans="2:17" ht="12.75" customHeight="1" thickBot="1" x14ac:dyDescent="0.35">
      <c r="B36" s="138" t="str">
        <f>F11</f>
        <v>ST SAUVEUR AUNIS 4</v>
      </c>
      <c r="C36" s="139"/>
      <c r="D36" s="169"/>
      <c r="E36" s="55"/>
      <c r="F36" s="156" t="str">
        <f>F12</f>
        <v>STE MARIE DE RE 2</v>
      </c>
      <c r="G36" s="157"/>
      <c r="H36" s="157"/>
      <c r="I36" s="157"/>
      <c r="J36" s="157"/>
      <c r="K36" s="158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59" t="s">
        <v>227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" customHeight="1" x14ac:dyDescent="0.3">
      <c r="B39" s="164" t="str">
        <f>B12</f>
        <v>LAGORD 1</v>
      </c>
      <c r="C39" s="165"/>
      <c r="D39" s="166"/>
      <c r="E39" s="52"/>
      <c r="F39" s="167" t="str">
        <f>F9</f>
        <v>ASPTT LA ROCHELLE 2</v>
      </c>
      <c r="G39" s="168"/>
      <c r="H39" s="168"/>
      <c r="I39" s="168"/>
      <c r="J39" s="168"/>
      <c r="K39" s="168"/>
      <c r="L39" s="56"/>
    </row>
    <row r="40" spans="2:17" ht="12.9" customHeight="1" x14ac:dyDescent="0.3">
      <c r="B40" s="150" t="str">
        <f>B9</f>
        <v>AIGREFEUILLE 3</v>
      </c>
      <c r="C40" s="151"/>
      <c r="D40" s="152"/>
      <c r="E40" s="53"/>
      <c r="F40" s="150" t="str">
        <f>F11</f>
        <v>ST SAUVEUR AUNIS 4</v>
      </c>
      <c r="G40" s="151"/>
      <c r="H40" s="151"/>
      <c r="I40" s="151"/>
      <c r="J40" s="151"/>
      <c r="K40" s="152"/>
      <c r="L40" s="57"/>
    </row>
    <row r="41" spans="2:17" ht="12.9" customHeight="1" x14ac:dyDescent="0.3">
      <c r="B41" s="128" t="str">
        <f>F10</f>
        <v>PTQ ROCHEFORTAISE 2</v>
      </c>
      <c r="C41" s="129"/>
      <c r="D41" s="130"/>
      <c r="E41" s="54"/>
      <c r="F41" s="128" t="str">
        <f>B11</f>
        <v>ROCHEFORT CP 2</v>
      </c>
      <c r="G41" s="129"/>
      <c r="H41" s="129"/>
      <c r="I41" s="129"/>
      <c r="J41" s="129"/>
      <c r="K41" s="130"/>
      <c r="L41" s="57"/>
    </row>
    <row r="42" spans="2:17" ht="12.9" customHeight="1" thickBot="1" x14ac:dyDescent="0.35">
      <c r="B42" s="132" t="str">
        <f>B10</f>
        <v>ANGOULINS 3</v>
      </c>
      <c r="C42" s="133"/>
      <c r="D42" s="134"/>
      <c r="E42" s="55"/>
      <c r="F42" s="156" t="str">
        <f>F12</f>
        <v>STE MARIE DE RE 2</v>
      </c>
      <c r="G42" s="157"/>
      <c r="H42" s="157"/>
      <c r="I42" s="157"/>
      <c r="J42" s="157"/>
      <c r="K42" s="158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59" t="s">
        <v>172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" customHeight="1" thickBot="1" x14ac:dyDescent="0.35">
      <c r="B45" s="141" t="str">
        <f>F11</f>
        <v>ST SAUVEUR AUNIS 4</v>
      </c>
      <c r="C45" s="142"/>
      <c r="D45" s="143"/>
      <c r="E45" s="59"/>
      <c r="F45" s="144" t="str">
        <f>B10</f>
        <v>ANGOULINS 3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" customHeight="1" x14ac:dyDescent="0.3">
      <c r="B46" s="150" t="str">
        <f>F9</f>
        <v>ASPTT LA ROCHELLE 2</v>
      </c>
      <c r="C46" s="151"/>
      <c r="D46" s="152"/>
      <c r="E46" s="60"/>
      <c r="F46" s="128" t="str">
        <f>B11</f>
        <v>ROCHEFORT CP 2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" customHeight="1" x14ac:dyDescent="0.3">
      <c r="B47" s="128" t="str">
        <f>F10</f>
        <v>PTQ ROCHEFORTAISE 2</v>
      </c>
      <c r="C47" s="129"/>
      <c r="D47" s="130"/>
      <c r="E47" s="61"/>
      <c r="F47" s="128" t="str">
        <f>B12</f>
        <v>LAGORD 1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" customHeight="1" thickBot="1" x14ac:dyDescent="0.35">
      <c r="B48" s="132" t="str">
        <f>B9</f>
        <v>AIGREFEUILLE 3</v>
      </c>
      <c r="C48" s="133"/>
      <c r="D48" s="134"/>
      <c r="E48" s="55"/>
      <c r="F48" s="135" t="str">
        <f>F12</f>
        <v>STE MARIE DE RE 2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PTQ ROCHEFORTAISE 2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LAGORD 1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AIGREFEUILLE 3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ROCHEFORT CP 2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ST SAUVEUR AUNIS 4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>ASPTT LA ROCHELLE 2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ANGOULINS 3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5">
      <c r="A60" s="25">
        <v>8</v>
      </c>
      <c r="B60" s="71" t="str">
        <f>F12</f>
        <v>STE MARIE DE RE 2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3"/>
    <row r="62" spans="1:38" ht="15.75" hidden="1" customHeight="1" x14ac:dyDescent="0.3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5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PTQ ROCHEFORTAISE 2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" thickBot="1" x14ac:dyDescent="0.35">
      <c r="A67" s="78">
        <v>2</v>
      </c>
      <c r="B67" s="38" t="str">
        <v>LAGORD 1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" thickBot="1" x14ac:dyDescent="0.35">
      <c r="A68" s="78">
        <v>3</v>
      </c>
      <c r="B68" s="38" t="str">
        <v>AIGREFEUILLE 3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" thickBot="1" x14ac:dyDescent="0.35">
      <c r="A69" s="78">
        <v>4</v>
      </c>
      <c r="B69" s="38" t="str">
        <v>ROCHEFORT CP 2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" thickBot="1" x14ac:dyDescent="0.35">
      <c r="A70" s="78">
        <v>5</v>
      </c>
      <c r="B70" s="38" t="str">
        <v>ST SAUVEUR AUNIS 4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" thickBot="1" x14ac:dyDescent="0.35">
      <c r="A71" s="78">
        <v>6</v>
      </c>
      <c r="B71" s="38" t="str">
        <v>ASPTT LA ROCHELLE 2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" thickBot="1" x14ac:dyDescent="0.35">
      <c r="A72" s="78">
        <v>7</v>
      </c>
      <c r="B72" s="38" t="str">
        <v>ANGOULINS 3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" thickBot="1" x14ac:dyDescent="0.35">
      <c r="A73" s="78">
        <v>8</v>
      </c>
      <c r="B73" s="39" t="str">
        <v>STE MARIE DE RE 2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3">
      <c r="B74" s="30"/>
      <c r="C74" s="30"/>
    </row>
    <row r="75" spans="1:19" ht="15.6" x14ac:dyDescent="0.3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3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67" priority="2" operator="containsText" text="Exempt">
      <formula>NOT(ISERROR(SEARCH("Exempt",B73)))</formula>
    </cfRule>
  </conditionalFormatting>
  <conditionalFormatting sqref="C60:S60">
    <cfRule type="containsText" dxfId="66" priority="3" operator="containsText" text="Exempt">
      <formula>NOT(ISERROR(SEARCH("Exempt",C60)))</formula>
    </cfRule>
  </conditionalFormatting>
  <conditionalFormatting sqref="D73:S73">
    <cfRule type="expression" dxfId="65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16</vt:i4>
      </vt:variant>
      <vt:variant>
        <vt:lpstr>Plages nommées</vt:lpstr>
      </vt:variant>
      <vt:variant>
        <vt:i4>1</vt:i4>
      </vt:variant>
    </vt:vector>
  </HeadingPairs>
  <TitlesOfParts>
    <vt:vector size="17" baseType="lpstr">
      <vt:lpstr>D1A</vt:lpstr>
      <vt:lpstr>D1B</vt:lpstr>
      <vt:lpstr>D2A</vt:lpstr>
      <vt:lpstr>D2B</vt:lpstr>
      <vt:lpstr>D2C</vt:lpstr>
      <vt:lpstr>D2D</vt:lpstr>
      <vt:lpstr>D3A</vt:lpstr>
      <vt:lpstr>D3B</vt:lpstr>
      <vt:lpstr>D3C</vt:lpstr>
      <vt:lpstr>D3D</vt:lpstr>
      <vt:lpstr>D3E</vt:lpstr>
      <vt:lpstr>D3F</vt:lpstr>
      <vt:lpstr>D3G</vt:lpstr>
      <vt:lpstr>D3H</vt:lpstr>
      <vt:lpstr>D3I</vt:lpstr>
      <vt:lpstr>D3J</vt:lpstr>
      <vt:lpstr>D3I!Zone_d_impression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2006-09-12T15:06:44Z</dcterms:created>
  <dcterms:modified xsi:type="dcterms:W3CDTF">2026-08-05T18:48:32Z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172fb5-86d0-42cb-ba27-645bef134c04_Enabled">
    <vt:lpwstr>true</vt:lpwstr>
  </property>
  <property fmtid="{D5CDD505-2E9C-101B-9397-08002B2CF9AE}" pid="3" name="MSIP_Label_81172fb5-86d0-42cb-ba27-645bef134c04_SetDate">
    <vt:lpwstr>2026-04-18T18:13:59Z</vt:lpwstr>
  </property>
  <property fmtid="{D5CDD505-2E9C-101B-9397-08002B2CF9AE}" pid="4" name="MSIP_Label_81172fb5-86d0-42cb-ba27-645bef134c04_Method">
    <vt:lpwstr>Standard</vt:lpwstr>
  </property>
  <property fmtid="{D5CDD505-2E9C-101B-9397-08002B2CF9AE}" pid="5" name="MSIP_Label_81172fb5-86d0-42cb-ba27-645bef134c04_Name">
    <vt:lpwstr>NATO Unclassified</vt:lpwstr>
  </property>
  <property fmtid="{D5CDD505-2E9C-101B-9397-08002B2CF9AE}" pid="6" name="MSIP_Label_81172fb5-86d0-42cb-ba27-645bef134c04_SiteId">
    <vt:lpwstr>4e058d4f-695c-4815-91b9-3bea0bf19c06</vt:lpwstr>
  </property>
  <property fmtid="{D5CDD505-2E9C-101B-9397-08002B2CF9AE}" pid="7" name="MSIP_Label_81172fb5-86d0-42cb-ba27-645bef134c04_ActionId">
    <vt:lpwstr>0ddfc550-10fb-4279-ab4f-0c051caabce7</vt:lpwstr>
  </property>
  <property fmtid="{D5CDD505-2E9C-101B-9397-08002B2CF9AE}" pid="8" name="MSIP_Label_81172fb5-86d0-42cb-ba27-645bef134c04_ContentBits">
    <vt:lpwstr>1</vt:lpwstr>
  </property>
  <property fmtid="{D5CDD505-2E9C-101B-9397-08002B2CF9AE}" pid="9" name="MSIP_Label_81172fb5-86d0-42cb-ba27-645bef134c04_Tag">
    <vt:lpwstr>10, 3, 0, 1</vt:lpwstr>
  </property>
</Properties>
</file>